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bsp.nl\Productie\secundair\IntNatNr\Werk\BNI Expert Group\02 Jaarlijkse vragenlijsten\Questionnaire 2024\Werkmap\"/>
    </mc:Choice>
  </mc:AlternateContent>
  <bookViews>
    <workbookView xWindow="-120" yWindow="-120" windowWidth="29040" windowHeight="15840"/>
  </bookViews>
  <sheets>
    <sheet name="1 - 2024 (NL)" sheetId="34" r:id="rId1"/>
    <sheet name="2 - 2024 (NL)" sheetId="33" r:id="rId2"/>
    <sheet name="3 - 2024 (NL)" sheetId="35" r:id="rId3"/>
    <sheet name="1 - 2023 (NL)" sheetId="38" r:id="rId4"/>
    <sheet name="2 - 2023 (NL)" sheetId="39" r:id="rId5"/>
    <sheet name="R1 - 2024 (NL)" sheetId="36" r:id="rId6"/>
    <sheet name="R2 - 2024 (NL) " sheetId="37" r:id="rId7"/>
  </sheets>
  <definedNames>
    <definedName name="absdiffR1b">#REF!</definedName>
    <definedName name="absdiffR2">#REF!</definedName>
    <definedName name="_xlnm.Print_Area" localSheetId="3">'1 - 2023 (NL)'!$A$1:$P$55</definedName>
    <definedName name="_xlnm.Print_Area" localSheetId="5" xml:space="preserve"> 'R1 - 2024 (NL)'!#REF!</definedName>
    <definedName name="_xlnm.Print_Area" localSheetId="6">'R2 - 2024 (NL) '!$A$1:$E$23</definedName>
    <definedName name="_xlnm.Print_Titles" localSheetId="5">'R1 - 2024 (NL)'!#REF!</definedName>
    <definedName name="NotificationT1n">'1 - 2024 (NL)'!$D$7:$Q$45</definedName>
    <definedName name="NotificationT1n_1">'1 - 2023 (NL)'!$D$7:$P$45</definedName>
    <definedName name="NotificationT2n">'2 - 2024 (NL)'!$B$5:$E$21</definedName>
    <definedName name="NotificationT2n_1">'2 - 2023 (NL)'!$B$5:$E$21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0" i="36" l="1"/>
  <c r="N40" i="36"/>
  <c r="K5" i="35"/>
  <c r="P38" i="36"/>
  <c r="O38" i="36"/>
  <c r="N38" i="36"/>
  <c r="P37" i="36"/>
  <c r="O37" i="36"/>
  <c r="N37" i="36"/>
  <c r="P36" i="36"/>
  <c r="O36" i="36"/>
  <c r="N36" i="36"/>
  <c r="P35" i="36"/>
  <c r="O35" i="36"/>
  <c r="N35" i="36"/>
  <c r="P34" i="36"/>
  <c r="O34" i="36"/>
  <c r="N34" i="36"/>
  <c r="P33" i="36"/>
  <c r="O33" i="36"/>
  <c r="N33" i="36"/>
  <c r="P31" i="36"/>
  <c r="O31" i="36"/>
  <c r="P29" i="36"/>
  <c r="O29" i="36"/>
  <c r="N29" i="36"/>
  <c r="P28" i="36"/>
  <c r="O28" i="36"/>
  <c r="N28" i="36"/>
  <c r="P27" i="36"/>
  <c r="O27" i="36"/>
  <c r="N27" i="36"/>
  <c r="P26" i="36"/>
  <c r="O26" i="36"/>
  <c r="N26" i="36"/>
  <c r="P23" i="36"/>
  <c r="O23" i="36"/>
  <c r="N23" i="36"/>
  <c r="P22" i="36"/>
  <c r="O22" i="36"/>
  <c r="N50" i="38"/>
  <c r="P21" i="36"/>
  <c r="O21" i="36"/>
  <c r="N52" i="38"/>
  <c r="N20" i="36"/>
  <c r="P19" i="36"/>
  <c r="O19" i="36"/>
  <c r="N19" i="36"/>
  <c r="P18" i="36"/>
  <c r="O18" i="36"/>
  <c r="N18" i="36"/>
  <c r="P17" i="36"/>
  <c r="O17" i="36"/>
  <c r="N17" i="36"/>
  <c r="P16" i="36"/>
  <c r="O16" i="36"/>
  <c r="N16" i="36"/>
  <c r="P15" i="36"/>
  <c r="O15" i="36"/>
  <c r="N15" i="36"/>
  <c r="P14" i="36"/>
  <c r="N14" i="36"/>
  <c r="P11" i="36"/>
  <c r="O11" i="36"/>
  <c r="N11" i="36"/>
  <c r="P10" i="36"/>
  <c r="O10" i="36"/>
  <c r="N10" i="36"/>
  <c r="P9" i="36"/>
  <c r="P8" i="36"/>
  <c r="O8" i="36"/>
  <c r="N8" i="36"/>
  <c r="P7" i="36"/>
  <c r="O7" i="36"/>
  <c r="N7" i="36"/>
  <c r="P48" i="38"/>
  <c r="O48" i="34"/>
  <c r="P48" i="34"/>
  <c r="Q48" i="34"/>
  <c r="O49" i="34"/>
  <c r="P49" i="34"/>
  <c r="Q49" i="34"/>
  <c r="O50" i="34"/>
  <c r="P50" i="34"/>
  <c r="Q50" i="34"/>
  <c r="O51" i="34"/>
  <c r="P51" i="34"/>
  <c r="Q51" i="34"/>
  <c r="O52" i="34"/>
  <c r="P52" i="34"/>
  <c r="Q52" i="34"/>
  <c r="O53" i="34"/>
  <c r="P53" i="34"/>
  <c r="Q53" i="34"/>
  <c r="O54" i="34"/>
  <c r="P54" i="34"/>
  <c r="Q54" i="34"/>
  <c r="L23" i="35" l="1"/>
  <c r="L22" i="35"/>
  <c r="L21" i="35"/>
  <c r="L5" i="35"/>
  <c r="L19" i="35" s="1"/>
  <c r="M22" i="35"/>
  <c r="M21" i="35"/>
  <c r="M5" i="35"/>
  <c r="M19" i="35" s="1"/>
  <c r="P40" i="36"/>
  <c r="N22" i="35"/>
  <c r="N21" i="35"/>
  <c r="N5" i="35"/>
  <c r="O54" i="38"/>
  <c r="N49" i="38"/>
  <c r="O50" i="38"/>
  <c r="N31" i="36"/>
  <c r="N48" i="38"/>
  <c r="O52" i="38"/>
  <c r="P53" i="38"/>
  <c r="O48" i="38"/>
  <c r="N51" i="38"/>
  <c r="P52" i="38"/>
  <c r="N22" i="36"/>
  <c r="O9" i="36"/>
  <c r="O51" i="38"/>
  <c r="N9" i="36"/>
  <c r="N21" i="36"/>
  <c r="O53" i="38"/>
  <c r="P20" i="36"/>
  <c r="O20" i="36"/>
  <c r="O14" i="36"/>
  <c r="P54" i="38"/>
  <c r="O49" i="38"/>
  <c r="P49" i="38"/>
  <c r="P50" i="38"/>
  <c r="N54" i="38"/>
  <c r="N53" i="38"/>
  <c r="P51" i="38"/>
  <c r="A4" i="39"/>
  <c r="A1" i="39"/>
  <c r="M7" i="36"/>
  <c r="M8" i="36"/>
  <c r="M9" i="36"/>
  <c r="M10" i="36"/>
  <c r="M11" i="36"/>
  <c r="M14" i="36"/>
  <c r="M15" i="36"/>
  <c r="M16" i="36"/>
  <c r="M17" i="36"/>
  <c r="M18" i="36"/>
  <c r="M19" i="36"/>
  <c r="M20" i="36"/>
  <c r="M21" i="36"/>
  <c r="M22" i="36"/>
  <c r="M23" i="36"/>
  <c r="M26" i="36"/>
  <c r="M27" i="36"/>
  <c r="M28" i="36"/>
  <c r="M29" i="36"/>
  <c r="M49" i="38"/>
  <c r="M33" i="36"/>
  <c r="M34" i="36"/>
  <c r="M35" i="36"/>
  <c r="M36" i="36"/>
  <c r="M37" i="36"/>
  <c r="M38" i="36"/>
  <c r="A1" i="35"/>
  <c r="A4" i="35"/>
  <c r="M48" i="34"/>
  <c r="N48" i="34"/>
  <c r="M49" i="34"/>
  <c r="N49" i="34"/>
  <c r="M50" i="34"/>
  <c r="N50" i="34"/>
  <c r="M51" i="34"/>
  <c r="N51" i="34"/>
  <c r="M52" i="34"/>
  <c r="N52" i="34"/>
  <c r="M53" i="34"/>
  <c r="N53" i="34"/>
  <c r="M54" i="34"/>
  <c r="N54" i="34"/>
  <c r="N19" i="35" l="1"/>
  <c r="N11" i="35"/>
  <c r="M40" i="36"/>
  <c r="M31" i="36"/>
  <c r="K11" i="35"/>
  <c r="M50" i="38"/>
  <c r="M51" i="38"/>
  <c r="K22" i="35"/>
  <c r="M54" i="38"/>
  <c r="M52" i="38"/>
  <c r="M48" i="38"/>
  <c r="K21" i="35"/>
  <c r="M53" i="38"/>
  <c r="C30" i="35"/>
  <c r="D30" i="35"/>
  <c r="E30" i="35"/>
  <c r="B30" i="35"/>
  <c r="L11" i="35" l="1"/>
  <c r="M11" i="35"/>
  <c r="K19" i="35"/>
  <c r="E21" i="37"/>
  <c r="D21" i="37"/>
  <c r="C21" i="37"/>
  <c r="B21" i="37"/>
  <c r="E20" i="37"/>
  <c r="D20" i="37"/>
  <c r="C20" i="37"/>
  <c r="B20" i="37"/>
  <c r="E19" i="37"/>
  <c r="D19" i="37"/>
  <c r="C19" i="37"/>
  <c r="B19" i="37"/>
  <c r="E18" i="37"/>
  <c r="D18" i="37"/>
  <c r="C18" i="37"/>
  <c r="B18" i="37"/>
  <c r="E17" i="37"/>
  <c r="D17" i="37"/>
  <c r="C17" i="37"/>
  <c r="B17" i="37"/>
  <c r="E16" i="37"/>
  <c r="D16" i="37"/>
  <c r="C16" i="37"/>
  <c r="B16" i="37"/>
  <c r="E15" i="37"/>
  <c r="D15" i="37"/>
  <c r="C15" i="37"/>
  <c r="B15" i="37"/>
  <c r="E14" i="37"/>
  <c r="D14" i="37"/>
  <c r="C14" i="37"/>
  <c r="B14" i="37"/>
  <c r="E13" i="37"/>
  <c r="D13" i="37"/>
  <c r="C13" i="37"/>
  <c r="B13" i="37"/>
  <c r="E12" i="37"/>
  <c r="D12" i="37"/>
  <c r="C12" i="37"/>
  <c r="B12" i="37"/>
  <c r="E11" i="37"/>
  <c r="D11" i="37"/>
  <c r="C11" i="37"/>
  <c r="B11" i="37"/>
  <c r="E10" i="37"/>
  <c r="D10" i="37"/>
  <c r="C10" i="37"/>
  <c r="B10" i="37"/>
  <c r="E9" i="37"/>
  <c r="D9" i="37"/>
  <c r="C9" i="37"/>
  <c r="B9" i="37"/>
  <c r="D5" i="37" l="1"/>
  <c r="E5" i="37"/>
  <c r="B5" i="37"/>
  <c r="C26" i="39"/>
  <c r="C5" i="37"/>
  <c r="B26" i="39"/>
  <c r="D26" i="39"/>
  <c r="E26" i="39"/>
  <c r="D7" i="36" l="1"/>
  <c r="E7" i="36"/>
  <c r="F7" i="36"/>
  <c r="H7" i="36"/>
  <c r="I7" i="36"/>
  <c r="J7" i="36"/>
  <c r="K7" i="36"/>
  <c r="L7" i="36"/>
  <c r="D8" i="36"/>
  <c r="E8" i="36"/>
  <c r="F8" i="36"/>
  <c r="G8" i="36"/>
  <c r="H8" i="36"/>
  <c r="I8" i="36"/>
  <c r="J8" i="36"/>
  <c r="K8" i="36"/>
  <c r="L8" i="36"/>
  <c r="D9" i="36"/>
  <c r="E9" i="36"/>
  <c r="F9" i="36"/>
  <c r="G9" i="36"/>
  <c r="H9" i="36"/>
  <c r="I9" i="36"/>
  <c r="J9" i="36"/>
  <c r="K9" i="36"/>
  <c r="L9" i="36"/>
  <c r="D10" i="36"/>
  <c r="E10" i="36"/>
  <c r="F10" i="36"/>
  <c r="G10" i="36"/>
  <c r="H10" i="36"/>
  <c r="I10" i="36"/>
  <c r="J10" i="36"/>
  <c r="K10" i="36"/>
  <c r="L10" i="36"/>
  <c r="D11" i="36"/>
  <c r="E11" i="36"/>
  <c r="F11" i="36"/>
  <c r="G11" i="36"/>
  <c r="H11" i="36"/>
  <c r="I11" i="36"/>
  <c r="J11" i="36"/>
  <c r="K11" i="36"/>
  <c r="L11" i="36"/>
  <c r="D14" i="36"/>
  <c r="E14" i="36"/>
  <c r="G14" i="36"/>
  <c r="H14" i="36"/>
  <c r="I14" i="36"/>
  <c r="K14" i="36"/>
  <c r="L14" i="36"/>
  <c r="D15" i="36"/>
  <c r="E15" i="36"/>
  <c r="F15" i="36"/>
  <c r="G15" i="36"/>
  <c r="H15" i="36"/>
  <c r="I15" i="36"/>
  <c r="J15" i="36"/>
  <c r="K15" i="36"/>
  <c r="L15" i="36"/>
  <c r="D16" i="36"/>
  <c r="E16" i="36"/>
  <c r="F16" i="36"/>
  <c r="G16" i="36"/>
  <c r="H16" i="36"/>
  <c r="I16" i="36"/>
  <c r="J16" i="36"/>
  <c r="K16" i="36"/>
  <c r="L16" i="36"/>
  <c r="D17" i="36"/>
  <c r="E17" i="36"/>
  <c r="F17" i="36"/>
  <c r="G17" i="36"/>
  <c r="H17" i="36"/>
  <c r="I17" i="36"/>
  <c r="J17" i="36"/>
  <c r="K17" i="36"/>
  <c r="L17" i="36"/>
  <c r="D18" i="36"/>
  <c r="E18" i="36"/>
  <c r="F18" i="36"/>
  <c r="G18" i="36"/>
  <c r="H18" i="36"/>
  <c r="I18" i="36"/>
  <c r="J18" i="36"/>
  <c r="K18" i="36"/>
  <c r="L18" i="36"/>
  <c r="D19" i="36"/>
  <c r="E19" i="36"/>
  <c r="F19" i="36"/>
  <c r="H19" i="36"/>
  <c r="I19" i="36"/>
  <c r="J19" i="36"/>
  <c r="L19" i="36"/>
  <c r="D20" i="36"/>
  <c r="E20" i="36"/>
  <c r="F20" i="36"/>
  <c r="G20" i="36"/>
  <c r="H20" i="36"/>
  <c r="I20" i="36"/>
  <c r="J20" i="36"/>
  <c r="K20" i="36"/>
  <c r="L20" i="36"/>
  <c r="D21" i="36"/>
  <c r="E21" i="36"/>
  <c r="F21" i="36"/>
  <c r="G21" i="36"/>
  <c r="H21" i="36"/>
  <c r="I21" i="36"/>
  <c r="J21" i="36"/>
  <c r="K21" i="36"/>
  <c r="L21" i="36"/>
  <c r="D22" i="36"/>
  <c r="E22" i="36"/>
  <c r="F22" i="36"/>
  <c r="G22" i="36"/>
  <c r="H22" i="36"/>
  <c r="I22" i="36"/>
  <c r="J22" i="36"/>
  <c r="K22" i="36"/>
  <c r="L22" i="36"/>
  <c r="D23" i="36"/>
  <c r="E23" i="36"/>
  <c r="F23" i="36"/>
  <c r="G23" i="36"/>
  <c r="H23" i="36"/>
  <c r="I23" i="36"/>
  <c r="J23" i="36"/>
  <c r="K23" i="36"/>
  <c r="L23" i="36"/>
  <c r="D26" i="36"/>
  <c r="E26" i="36"/>
  <c r="F26" i="36"/>
  <c r="G26" i="36"/>
  <c r="H26" i="36"/>
  <c r="I26" i="36"/>
  <c r="J26" i="36"/>
  <c r="K26" i="36"/>
  <c r="L26" i="36"/>
  <c r="D27" i="36"/>
  <c r="E27" i="36"/>
  <c r="F27" i="36"/>
  <c r="G27" i="36"/>
  <c r="H27" i="36"/>
  <c r="I27" i="36"/>
  <c r="J27" i="36"/>
  <c r="K27" i="36"/>
  <c r="L27" i="36"/>
  <c r="E28" i="36"/>
  <c r="F28" i="36"/>
  <c r="G28" i="36"/>
  <c r="H28" i="36"/>
  <c r="I28" i="36"/>
  <c r="J28" i="36"/>
  <c r="K28" i="36"/>
  <c r="D29" i="36"/>
  <c r="E29" i="36"/>
  <c r="F29" i="36"/>
  <c r="G29" i="36"/>
  <c r="H29" i="36"/>
  <c r="I29" i="36"/>
  <c r="J29" i="36"/>
  <c r="K29" i="36"/>
  <c r="L29" i="36"/>
  <c r="D31" i="36"/>
  <c r="E31" i="36"/>
  <c r="F31" i="36"/>
  <c r="G31" i="36"/>
  <c r="H31" i="36"/>
  <c r="I31" i="36"/>
  <c r="J31" i="36"/>
  <c r="K31" i="36"/>
  <c r="L31" i="36"/>
  <c r="D33" i="36"/>
  <c r="F33" i="36"/>
  <c r="G33" i="36"/>
  <c r="H33" i="36"/>
  <c r="J33" i="36"/>
  <c r="K33" i="36"/>
  <c r="L33" i="36"/>
  <c r="D34" i="36"/>
  <c r="E34" i="36"/>
  <c r="F34" i="36"/>
  <c r="G34" i="36"/>
  <c r="H34" i="36"/>
  <c r="I34" i="36"/>
  <c r="J34" i="36"/>
  <c r="K34" i="36"/>
  <c r="L34" i="36"/>
  <c r="D35" i="36"/>
  <c r="E35" i="36"/>
  <c r="F35" i="36"/>
  <c r="G35" i="36"/>
  <c r="H35" i="36"/>
  <c r="I35" i="36"/>
  <c r="J35" i="36"/>
  <c r="K35" i="36"/>
  <c r="L35" i="36"/>
  <c r="D36" i="36"/>
  <c r="E36" i="36"/>
  <c r="F36" i="36"/>
  <c r="G36" i="36"/>
  <c r="H36" i="36"/>
  <c r="I36" i="36"/>
  <c r="J36" i="36"/>
  <c r="K36" i="36"/>
  <c r="L36" i="36"/>
  <c r="D37" i="36"/>
  <c r="E37" i="36"/>
  <c r="F37" i="36"/>
  <c r="G37" i="36"/>
  <c r="H37" i="36"/>
  <c r="I37" i="36"/>
  <c r="J37" i="36"/>
  <c r="K37" i="36"/>
  <c r="L37" i="36"/>
  <c r="D38" i="36"/>
  <c r="E38" i="36"/>
  <c r="F38" i="36"/>
  <c r="G38" i="36"/>
  <c r="H38" i="36"/>
  <c r="I38" i="36"/>
  <c r="J38" i="36"/>
  <c r="K38" i="36"/>
  <c r="L38" i="36"/>
  <c r="E40" i="36"/>
  <c r="G40" i="36"/>
  <c r="L49" i="38" l="1"/>
  <c r="K48" i="38"/>
  <c r="I2" i="34"/>
  <c r="H2" i="36"/>
  <c r="D2" i="37" s="1"/>
  <c r="G42" i="36"/>
  <c r="E27" i="39"/>
  <c r="F42" i="36"/>
  <c r="D27" i="39"/>
  <c r="E42" i="36"/>
  <c r="C27" i="39"/>
  <c r="D42" i="36"/>
  <c r="B27" i="39"/>
  <c r="J40" i="36"/>
  <c r="H5" i="35"/>
  <c r="H19" i="35" s="1"/>
  <c r="H21" i="35"/>
  <c r="H49" i="38"/>
  <c r="D21" i="35"/>
  <c r="F45" i="36"/>
  <c r="D5" i="35"/>
  <c r="D19" i="35" s="1"/>
  <c r="M23" i="35"/>
  <c r="G21" i="35"/>
  <c r="I40" i="36"/>
  <c r="G5" i="35"/>
  <c r="G19" i="35" s="1"/>
  <c r="G55" i="38"/>
  <c r="E21" i="35"/>
  <c r="E5" i="35"/>
  <c r="E19" i="35" s="1"/>
  <c r="G45" i="36"/>
  <c r="N23" i="35"/>
  <c r="I50" i="38"/>
  <c r="D49" i="38"/>
  <c r="E55" i="38"/>
  <c r="E45" i="36"/>
  <c r="C5" i="35"/>
  <c r="C19" i="35" s="1"/>
  <c r="C21" i="35"/>
  <c r="L40" i="36"/>
  <c r="J5" i="35"/>
  <c r="J19" i="35" s="1"/>
  <c r="J22" i="35"/>
  <c r="J21" i="35"/>
  <c r="F5" i="35"/>
  <c r="F19" i="35" s="1"/>
  <c r="H40" i="36"/>
  <c r="F21" i="35"/>
  <c r="D55" i="38"/>
  <c r="D40" i="36"/>
  <c r="I54" i="38"/>
  <c r="I33" i="36"/>
  <c r="E54" i="38"/>
  <c r="E33" i="36"/>
  <c r="L53" i="38"/>
  <c r="L28" i="36"/>
  <c r="D53" i="38"/>
  <c r="D28" i="36"/>
  <c r="K52" i="38"/>
  <c r="K19" i="36"/>
  <c r="G52" i="38"/>
  <c r="G19" i="36"/>
  <c r="J50" i="38"/>
  <c r="J14" i="36"/>
  <c r="F50" i="38"/>
  <c r="F14" i="36"/>
  <c r="G48" i="38"/>
  <c r="G7" i="36"/>
  <c r="F55" i="38"/>
  <c r="F40" i="36"/>
  <c r="H53" i="38"/>
  <c r="E50" i="38"/>
  <c r="B5" i="35"/>
  <c r="B19" i="35" s="1"/>
  <c r="B21" i="35"/>
  <c r="D45" i="36"/>
  <c r="K40" i="36"/>
  <c r="I5" i="35"/>
  <c r="I19" i="35" s="1"/>
  <c r="I21" i="35"/>
  <c r="J51" i="38"/>
  <c r="F51" i="38"/>
  <c r="J54" i="38"/>
  <c r="L54" i="38"/>
  <c r="H54" i="38"/>
  <c r="D54" i="38"/>
  <c r="K54" i="38"/>
  <c r="G54" i="38"/>
  <c r="I49" i="38"/>
  <c r="E49" i="38"/>
  <c r="K53" i="38"/>
  <c r="G53" i="38"/>
  <c r="J53" i="38"/>
  <c r="F53" i="38"/>
  <c r="J52" i="38"/>
  <c r="F52" i="38"/>
  <c r="I52" i="38"/>
  <c r="E52" i="38"/>
  <c r="L52" i="38"/>
  <c r="H52" i="38"/>
  <c r="D52" i="38"/>
  <c r="I51" i="38"/>
  <c r="E51" i="38"/>
  <c r="L50" i="38"/>
  <c r="H51" i="38"/>
  <c r="D50" i="38"/>
  <c r="K49" i="38"/>
  <c r="G49" i="38"/>
  <c r="J48" i="38"/>
  <c r="F48" i="38"/>
  <c r="I48" i="38"/>
  <c r="E48" i="38"/>
  <c r="F54" i="38"/>
  <c r="K51" i="38"/>
  <c r="G51" i="38"/>
  <c r="J49" i="38"/>
  <c r="F49" i="38"/>
  <c r="L48" i="38"/>
  <c r="H48" i="38"/>
  <c r="D48" i="38"/>
  <c r="H50" i="38"/>
  <c r="L51" i="38"/>
  <c r="D51" i="38"/>
  <c r="K50" i="38"/>
  <c r="G50" i="38"/>
  <c r="I53" i="38"/>
  <c r="E53" i="38"/>
  <c r="G2" i="35" l="1"/>
  <c r="I11" i="35"/>
  <c r="H11" i="35"/>
  <c r="E11" i="35"/>
  <c r="D11" i="35"/>
  <c r="B11" i="35" l="1"/>
  <c r="F11" i="35"/>
  <c r="J11" i="35"/>
  <c r="C11" i="35"/>
  <c r="G11" i="35"/>
  <c r="L48" i="34" l="1"/>
  <c r="L49" i="34"/>
  <c r="L50" i="34"/>
  <c r="L51" i="34"/>
  <c r="L52" i="34"/>
  <c r="L53" i="34"/>
  <c r="L54" i="34"/>
  <c r="K48" i="34" l="1"/>
  <c r="K49" i="34"/>
  <c r="K50" i="34"/>
  <c r="K51" i="34"/>
  <c r="K52" i="34"/>
  <c r="K53" i="34"/>
  <c r="K54" i="34"/>
  <c r="J48" i="34" l="1"/>
  <c r="J49" i="34"/>
  <c r="J50" i="34"/>
  <c r="J51" i="34"/>
  <c r="J52" i="34"/>
  <c r="J53" i="34"/>
  <c r="J54" i="34"/>
  <c r="A4" i="33"/>
  <c r="D2" i="33"/>
  <c r="I48" i="34"/>
  <c r="I49" i="34"/>
  <c r="I50" i="34"/>
  <c r="I51" i="34"/>
  <c r="I52" i="34"/>
  <c r="I53" i="34"/>
  <c r="I54" i="34"/>
  <c r="A1" i="33"/>
  <c r="E28" i="33"/>
  <c r="E29" i="33"/>
  <c r="H48" i="34"/>
  <c r="H49" i="34"/>
  <c r="H50" i="34"/>
  <c r="H51" i="34"/>
  <c r="H52" i="34"/>
  <c r="H53" i="34"/>
  <c r="H54" i="34"/>
  <c r="G48" i="34"/>
  <c r="G49" i="34"/>
  <c r="G50" i="34"/>
  <c r="G51" i="34"/>
  <c r="G52" i="34"/>
  <c r="G53" i="34"/>
  <c r="G54" i="34"/>
  <c r="G55" i="34"/>
  <c r="C29" i="33"/>
  <c r="D29" i="33"/>
  <c r="B29" i="33"/>
  <c r="F55" i="34"/>
  <c r="E55" i="34"/>
  <c r="D55" i="34"/>
  <c r="F54" i="34"/>
  <c r="E54" i="34"/>
  <c r="D54" i="34"/>
  <c r="F53" i="34"/>
  <c r="E53" i="34"/>
  <c r="D53" i="34"/>
  <c r="F52" i="34"/>
  <c r="E52" i="34"/>
  <c r="D52" i="34"/>
  <c r="F51" i="34"/>
  <c r="E51" i="34"/>
  <c r="D51" i="34"/>
  <c r="F50" i="34"/>
  <c r="E50" i="34"/>
  <c r="D50" i="34"/>
  <c r="F49" i="34"/>
  <c r="E49" i="34"/>
  <c r="D49" i="34"/>
  <c r="F48" i="34"/>
  <c r="E48" i="34"/>
  <c r="D48" i="34"/>
  <c r="D28" i="33"/>
  <c r="C28" i="33"/>
  <c r="B28" i="33"/>
  <c r="H1" i="36"/>
  <c r="D1" i="37" s="1"/>
  <c r="I1" i="34"/>
  <c r="D1" i="33" s="1"/>
  <c r="G1" i="35" l="1"/>
  <c r="A16" i="35" s="1"/>
  <c r="A27" i="35" l="1"/>
</calcChain>
</file>

<file path=xl/sharedStrings.xml><?xml version="1.0" encoding="utf-8"?>
<sst xmlns="http://schemas.openxmlformats.org/spreadsheetml/2006/main" count="306" uniqueCount="110">
  <si>
    <t>P1</t>
  </si>
  <si>
    <t>P2</t>
  </si>
  <si>
    <t>B1G</t>
  </si>
  <si>
    <t>D21</t>
  </si>
  <si>
    <t>D31</t>
  </si>
  <si>
    <t>P3</t>
  </si>
  <si>
    <t>P5</t>
  </si>
  <si>
    <t>P52</t>
  </si>
  <si>
    <t>P6</t>
  </si>
  <si>
    <t>P7</t>
  </si>
  <si>
    <t>D1</t>
  </si>
  <si>
    <t>B2G+B3G</t>
  </si>
  <si>
    <t>D2</t>
  </si>
  <si>
    <t>D3</t>
  </si>
  <si>
    <t>B1*G</t>
  </si>
  <si>
    <t>D4</t>
  </si>
  <si>
    <t>P53</t>
  </si>
  <si>
    <t>B5*G</t>
  </si>
  <si>
    <t>PRODUCTION APPROACH</t>
  </si>
  <si>
    <r>
      <t xml:space="preserve">  Output of goods and services </t>
    </r>
    <r>
      <rPr>
        <sz val="8"/>
        <rFont val="Arial"/>
        <family val="2"/>
      </rPr>
      <t>(at basic prices</t>
    </r>
    <r>
      <rPr>
        <b/>
        <sz val="8"/>
        <rFont val="Arial"/>
        <family val="2"/>
      </rPr>
      <t>)</t>
    </r>
  </si>
  <si>
    <r>
      <t xml:space="preserve">  Intermediate consumption </t>
    </r>
    <r>
      <rPr>
        <sz val="8"/>
        <rFont val="Arial"/>
        <family val="2"/>
      </rPr>
      <t>(at purchasers' prices</t>
    </r>
    <r>
      <rPr>
        <b/>
        <sz val="8"/>
        <rFont val="Arial"/>
        <family val="2"/>
      </rPr>
      <t>)</t>
    </r>
  </si>
  <si>
    <r>
      <t xml:space="preserve">  Gross value added </t>
    </r>
    <r>
      <rPr>
        <sz val="8"/>
        <rFont val="Arial"/>
        <family val="2"/>
      </rPr>
      <t>(at basic prices)</t>
    </r>
  </si>
  <si>
    <t xml:space="preserve">  Taxes on products</t>
  </si>
  <si>
    <t xml:space="preserve">  Subsidies on products</t>
  </si>
  <si>
    <t>EXPENDITURE APPROACH</t>
  </si>
  <si>
    <t xml:space="preserve">  Total final consumption expenditure</t>
  </si>
  <si>
    <r>
      <t xml:space="preserve">    </t>
    </r>
    <r>
      <rPr>
        <b/>
        <sz val="8"/>
        <rFont val="Arial"/>
        <family val="2"/>
      </rPr>
      <t>Household final consumption expenditure</t>
    </r>
  </si>
  <si>
    <r>
      <t xml:space="preserve">    </t>
    </r>
    <r>
      <rPr>
        <b/>
        <sz val="8"/>
        <rFont val="Arial"/>
        <family val="2"/>
      </rPr>
      <t>NPISH final consumption expenditure</t>
    </r>
  </si>
  <si>
    <r>
      <t xml:space="preserve">    </t>
    </r>
    <r>
      <rPr>
        <b/>
        <sz val="8"/>
        <rFont val="Arial"/>
        <family val="2"/>
      </rPr>
      <t>General government final consumption expenditure</t>
    </r>
  </si>
  <si>
    <t xml:space="preserve">  Gross capital formation</t>
  </si>
  <si>
    <t xml:space="preserve">  Exports of goods and services</t>
  </si>
  <si>
    <t xml:space="preserve">  Imports of goods and services</t>
  </si>
  <si>
    <t>INCOME APPROACH</t>
  </si>
  <si>
    <t xml:space="preserve">  Compensation of employees</t>
  </si>
  <si>
    <t xml:space="preserve">  Gross operating surplus and mixed income</t>
  </si>
  <si>
    <t xml:space="preserve">  Taxes on production and imports</t>
  </si>
  <si>
    <t xml:space="preserve">  Subsidies</t>
  </si>
  <si>
    <t xml:space="preserve">  Compensation of employees received from the rest of the world</t>
  </si>
  <si>
    <t xml:space="preserve">  Compensation of employees paid to the rest of the world</t>
  </si>
  <si>
    <t xml:space="preserve">  Property income received from the rest of the world</t>
  </si>
  <si>
    <t xml:space="preserve">  Property income paid to the rest of the world</t>
  </si>
  <si>
    <t xml:space="preserve">  Gross national income (ESA 95)</t>
  </si>
  <si>
    <t>Value added: 3=1-2</t>
  </si>
  <si>
    <t>GDP PRODUCTION APPROACH: 20=3+4-5</t>
  </si>
  <si>
    <t>GDP EXPENDITURE APPROACH: 20=6+10+14-15</t>
  </si>
  <si>
    <t>Gross capital formation : 10=11+12+13</t>
  </si>
  <si>
    <t>GDP INCOME APPROACH: 20=16+17+18-19</t>
  </si>
  <si>
    <t>GNI: 27=20+21+24+25-22-23-26</t>
  </si>
  <si>
    <t>Total final consumption expenditure: 6=7+8+9</t>
  </si>
  <si>
    <t xml:space="preserve">  Taxes on production and imports paid to the institutions of the EU</t>
  </si>
  <si>
    <t xml:space="preserve">  Subsidies received from the institutions of the EU</t>
  </si>
  <si>
    <t>Table 2: Transition from ESA2010 to ESA95</t>
  </si>
  <si>
    <t>Total impact of differences in definitions between
ESA2010 and ESA95 on GNI</t>
  </si>
  <si>
    <t>(ESA2010 minus ESA95)</t>
  </si>
  <si>
    <t>Of which:</t>
  </si>
  <si>
    <t>(1a) R&amp;D created by a market producer</t>
  </si>
  <si>
    <t>(1b) R&amp;D created by a non-market producer</t>
  </si>
  <si>
    <t>(2) Valuation of output for own final use for market producers</t>
  </si>
  <si>
    <t>(3) Non-life insurance - Output, claims due to catastrophes, and reinsurance</t>
  </si>
  <si>
    <t>(4) Weapon systems in government recognised as capital assets</t>
  </si>
  <si>
    <t>(5) Decommissioning costs for large capital assets</t>
  </si>
  <si>
    <t>(6) Government, public and private sector classification</t>
  </si>
  <si>
    <t>(7) Small tools</t>
  </si>
  <si>
    <t>(8) VAT-based third EU own resource</t>
  </si>
  <si>
    <t>(9) Index-linked debt instruments</t>
  </si>
  <si>
    <t>(10) Central Bank - allocation of output</t>
  </si>
  <si>
    <t>(11) Land improvements recognised as a separate asset</t>
  </si>
  <si>
    <t>NB: The numbers of the transition items (1) to (11) correspond to the numbering used in the Manual on the changes between ESA95 and ESA2010.</t>
  </si>
  <si>
    <r>
      <t xml:space="preserve">NUMERICAL CHECKS TABLE 2 </t>
    </r>
    <r>
      <rPr>
        <sz val="8"/>
        <rFont val="Arial"/>
        <family val="2"/>
      </rPr>
      <t>(all check results should be 0)</t>
    </r>
  </si>
  <si>
    <t>Impact of differences = Sum of differences in definitions</t>
  </si>
  <si>
    <t>code ESA 2010</t>
  </si>
  <si>
    <r>
      <t xml:space="preserve">    </t>
    </r>
    <r>
      <rPr>
        <b/>
        <sz val="8"/>
        <rFont val="Arial"/>
        <family val="2"/>
      </rPr>
      <t>Gross fixed capital formation</t>
    </r>
  </si>
  <si>
    <t>P51g</t>
  </si>
  <si>
    <r>
      <t xml:space="preserve">    </t>
    </r>
    <r>
      <rPr>
        <b/>
        <sz val="8"/>
        <rFont val="Arial"/>
        <family val="2"/>
      </rPr>
      <t>Changes in inventories</t>
    </r>
  </si>
  <si>
    <r>
      <t xml:space="preserve">    </t>
    </r>
    <r>
      <rPr>
        <b/>
        <sz val="8"/>
        <rFont val="Arial"/>
        <family val="2"/>
      </rPr>
      <t>Acquisitions less disposals of valuables</t>
    </r>
  </si>
  <si>
    <t xml:space="preserve">  Gross domestic product (ESA2010)</t>
  </si>
  <si>
    <t xml:space="preserve">  Gross national income (ESA2010)</t>
  </si>
  <si>
    <t xml:space="preserve">  Less total impact of differences in definitions between ESA2010 and ESA95 on GNI</t>
  </si>
  <si>
    <t xml:space="preserve">  (ESA2010 minus ESA95)</t>
  </si>
  <si>
    <t>GNI: 29=27-28</t>
  </si>
  <si>
    <t>2010-2013</t>
  </si>
  <si>
    <t>Table 1: GDP and GNI (ESA2010) and GNI (ESA95)</t>
  </si>
  <si>
    <t>Total impact of differences in def. between ESA2010 and ESA95 on GNI: Values table 2 = table 1</t>
  </si>
  <si>
    <t>XT1 Impact of capitalised R&amp;D on cross-border RIE</t>
  </si>
  <si>
    <r>
      <t xml:space="preserve">NUMERICAL CHECKS TABLE 1 </t>
    </r>
    <r>
      <rPr>
        <sz val="8"/>
        <rFont val="Arial"/>
        <family val="2"/>
      </rPr>
      <t>(all check results should be 0)</t>
    </r>
  </si>
  <si>
    <t>Total revision to GNI</t>
  </si>
  <si>
    <t>'of which':</t>
  </si>
  <si>
    <t>Total revision caused by GNI reservations</t>
  </si>
  <si>
    <t>Total revision caused by changes in methods and sources (excl. ESA2010 implementation)</t>
  </si>
  <si>
    <t>Total revision caused by routine (current) revisions</t>
  </si>
  <si>
    <r>
      <t xml:space="preserve">NUMERICAL CHECKS  </t>
    </r>
    <r>
      <rPr>
        <sz val="8"/>
        <rFont val="Arial"/>
        <family val="2"/>
      </rPr>
      <t>(all check results should be 0)</t>
    </r>
  </si>
  <si>
    <t>RQ Tables:</t>
  </si>
  <si>
    <t>Table 1</t>
  </si>
  <si>
    <t>Table 2</t>
  </si>
  <si>
    <t>Total impact of ESA2010 implementation</t>
  </si>
  <si>
    <t>Table 3: Revisions breakdown GNI (ESA2010) and GNI (ESA95)</t>
  </si>
  <si>
    <t>Total revision caused by other changes in methods and sources 
(excl. ESA2010 implementation)</t>
  </si>
  <si>
    <t>Table R1: GDP and GNI (ESA2010) and GNI (ESA95)</t>
  </si>
  <si>
    <t>For information only! Do not fill in cells.</t>
  </si>
  <si>
    <t>Table R2: Transition from ESA2010 to ESA95</t>
  </si>
  <si>
    <t>2010-2022</t>
  </si>
  <si>
    <t>GNI QUESTIONNAIRE  2023</t>
  </si>
  <si>
    <t>As of 30/09/2023</t>
  </si>
  <si>
    <t>GNI QUESTIONNAIRE  2024</t>
  </si>
  <si>
    <t>2010-2023</t>
  </si>
  <si>
    <t>As of 30/09/2024</t>
  </si>
  <si>
    <t>(As percentage of GNI from the 2023 Questionnaire)</t>
  </si>
  <si>
    <t>As percentage of GNI (ESA95 based) from the 2024 Questionnaire</t>
  </si>
  <si>
    <t>NETHERLANDS</t>
  </si>
  <si>
    <t>million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</si>
</sst>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%"/>
  </numFmts>
  <fonts count="21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8"/>
      <color indexed="12"/>
      <name val="Arial"/>
      <family val="2"/>
    </font>
    <font>
      <sz val="10"/>
      <color indexed="12"/>
      <name val="Arial"/>
      <family val="2"/>
    </font>
    <font>
      <i/>
      <sz val="8"/>
      <name val="Arial"/>
      <family val="2"/>
    </font>
    <font>
      <i/>
      <sz val="9"/>
      <color indexed="12"/>
      <name val="Arial"/>
      <family val="2"/>
    </font>
    <font>
      <b/>
      <i/>
      <sz val="8"/>
      <name val="Arial"/>
      <family val="2"/>
    </font>
    <font>
      <sz val="9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i/>
      <sz val="9"/>
      <name val="Times New Roman"/>
      <family val="1"/>
    </font>
    <font>
      <b/>
      <u/>
      <sz val="9"/>
      <name val="Times New Roman"/>
      <family val="1"/>
    </font>
    <font>
      <b/>
      <i/>
      <sz val="8"/>
      <color indexed="12"/>
      <name val="Arial"/>
      <family val="2"/>
    </font>
    <font>
      <u/>
      <sz val="8"/>
      <name val="Arial"/>
      <family val="2"/>
    </font>
    <font>
      <sz val="10"/>
      <color indexed="8"/>
      <name val="Arial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gray125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 applyBorder="0"/>
    <xf numFmtId="0" fontId="6" fillId="0" borderId="0" applyBorder="0"/>
    <xf numFmtId="0" fontId="1" fillId="0" borderId="0"/>
    <xf numFmtId="0" fontId="7" fillId="0" borderId="0"/>
    <xf numFmtId="0" fontId="6" fillId="0" borderId="0"/>
    <xf numFmtId="0" fontId="7" fillId="0" borderId="0"/>
    <xf numFmtId="0" fontId="1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</cellStyleXfs>
  <cellXfs count="232">
    <xf numFmtId="0" fontId="0" fillId="0" borderId="0" xfId="0"/>
    <xf numFmtId="0" fontId="0" fillId="0" borderId="0" xfId="0" applyProtection="1"/>
    <xf numFmtId="1" fontId="2" fillId="0" borderId="0" xfId="0" applyNumberFormat="1" applyFont="1" applyBorder="1" applyAlignment="1" applyProtection="1">
      <alignment horizontal="left"/>
    </xf>
    <xf numFmtId="0" fontId="4" fillId="0" borderId="0" xfId="0" applyFont="1" applyProtection="1"/>
    <xf numFmtId="164" fontId="4" fillId="0" borderId="0" xfId="0" applyNumberFormat="1" applyFont="1" applyProtection="1"/>
    <xf numFmtId="0" fontId="5" fillId="0" borderId="6" xfId="6" applyFont="1" applyBorder="1" applyAlignment="1" applyProtection="1">
      <alignment horizontal="center"/>
    </xf>
    <xf numFmtId="0" fontId="2" fillId="0" borderId="9" xfId="6" applyFont="1" applyBorder="1" applyAlignment="1" applyProtection="1">
      <alignment horizontal="center"/>
    </xf>
    <xf numFmtId="0" fontId="3" fillId="4" borderId="12" xfId="3" applyFont="1" applyFill="1" applyBorder="1" applyAlignment="1" applyProtection="1">
      <alignment horizontal="center"/>
    </xf>
    <xf numFmtId="0" fontId="7" fillId="0" borderId="5" xfId="3" applyBorder="1" applyProtection="1"/>
    <xf numFmtId="0" fontId="5" fillId="0" borderId="6" xfId="3" applyFont="1" applyBorder="1" applyAlignment="1" applyProtection="1">
      <alignment horizontal="center"/>
    </xf>
    <xf numFmtId="0" fontId="5" fillId="0" borderId="6" xfId="3" applyFont="1" applyBorder="1" applyAlignment="1">
      <alignment horizontal="center"/>
    </xf>
    <xf numFmtId="0" fontId="7" fillId="0" borderId="10" xfId="3" applyBorder="1" applyProtection="1"/>
    <xf numFmtId="0" fontId="7" fillId="0" borderId="0" xfId="3" applyProtection="1"/>
    <xf numFmtId="0" fontId="5" fillId="1" borderId="1" xfId="3" applyFont="1" applyFill="1" applyBorder="1" applyAlignment="1" applyProtection="1">
      <alignment horizontal="center" vertical="center"/>
    </xf>
    <xf numFmtId="0" fontId="7" fillId="0" borderId="8" xfId="3" applyBorder="1" applyProtection="1"/>
    <xf numFmtId="0" fontId="2" fillId="0" borderId="9" xfId="3" applyFont="1" applyBorder="1" applyAlignment="1" applyProtection="1">
      <alignment horizontal="center"/>
    </xf>
    <xf numFmtId="0" fontId="2" fillId="0" borderId="9" xfId="3" applyFont="1" applyBorder="1" applyAlignment="1">
      <alignment horizontal="center"/>
    </xf>
    <xf numFmtId="0" fontId="7" fillId="0" borderId="3" xfId="3" applyBorder="1" applyProtection="1"/>
    <xf numFmtId="0" fontId="5" fillId="5" borderId="1" xfId="3" applyFont="1" applyFill="1" applyBorder="1" applyAlignment="1" applyProtection="1">
      <alignment horizontal="center" vertical="center"/>
    </xf>
    <xf numFmtId="0" fontId="4" fillId="0" borderId="4" xfId="3" applyFont="1" applyBorder="1" applyAlignment="1" applyProtection="1">
      <alignment horizontal="center"/>
    </xf>
    <xf numFmtId="0" fontId="2" fillId="0" borderId="4" xfId="3" applyFont="1" applyBorder="1" applyAlignment="1" applyProtection="1">
      <alignment horizontal="center"/>
    </xf>
    <xf numFmtId="49" fontId="2" fillId="0" borderId="1" xfId="3" applyNumberFormat="1" applyFont="1" applyBorder="1" applyAlignment="1" applyProtection="1">
      <alignment wrapText="1"/>
    </xf>
    <xf numFmtId="1" fontId="4" fillId="2" borderId="1" xfId="3" applyNumberFormat="1" applyFont="1" applyFill="1" applyBorder="1" applyProtection="1">
      <protection locked="0"/>
    </xf>
    <xf numFmtId="0" fontId="2" fillId="0" borderId="1" xfId="3" applyFont="1" applyBorder="1" applyProtection="1"/>
    <xf numFmtId="1" fontId="4" fillId="0" borderId="1" xfId="3" applyNumberFormat="1" applyFont="1" applyBorder="1" applyProtection="1"/>
    <xf numFmtId="0" fontId="2" fillId="0" borderId="1" xfId="3" applyFont="1" applyBorder="1" applyAlignment="1" applyProtection="1">
      <alignment horizontal="left"/>
    </xf>
    <xf numFmtId="0" fontId="4" fillId="2" borderId="1" xfId="5" applyFont="1" applyFill="1" applyBorder="1" applyProtection="1">
      <protection locked="0"/>
    </xf>
    <xf numFmtId="0" fontId="2" fillId="0" borderId="4" xfId="3" applyFont="1" applyBorder="1" applyAlignment="1" applyProtection="1">
      <alignment horizontal="left"/>
    </xf>
    <xf numFmtId="1" fontId="4" fillId="0" borderId="4" xfId="3" applyNumberFormat="1" applyFont="1" applyFill="1" applyBorder="1" applyProtection="1">
      <protection locked="0"/>
    </xf>
    <xf numFmtId="0" fontId="10" fillId="0" borderId="0" xfId="3" applyFont="1" applyProtection="1"/>
    <xf numFmtId="0" fontId="11" fillId="0" borderId="0" xfId="3" applyFont="1" applyProtection="1"/>
    <xf numFmtId="0" fontId="4" fillId="0" borderId="0" xfId="3" applyFont="1" applyProtection="1"/>
    <xf numFmtId="0" fontId="2" fillId="0" borderId="0" xfId="0" applyFont="1" applyProtection="1"/>
    <xf numFmtId="0" fontId="4" fillId="0" borderId="0" xfId="3" applyFont="1" applyFill="1" applyBorder="1" applyProtection="1"/>
    <xf numFmtId="164" fontId="4" fillId="0" borderId="0" xfId="3" applyNumberFormat="1" applyFont="1" applyProtection="1"/>
    <xf numFmtId="0" fontId="2" fillId="0" borderId="5" xfId="3" applyFont="1" applyBorder="1" applyProtection="1"/>
    <xf numFmtId="0" fontId="4" fillId="0" borderId="5" xfId="3" applyFont="1" applyBorder="1" applyProtection="1"/>
    <xf numFmtId="0" fontId="2" fillId="0" borderId="7" xfId="3" applyFont="1" applyBorder="1" applyProtection="1"/>
    <xf numFmtId="0" fontId="4" fillId="0" borderId="7" xfId="3" applyFont="1" applyBorder="1" applyProtection="1"/>
    <xf numFmtId="0" fontId="2" fillId="0" borderId="8" xfId="3" applyFont="1" applyBorder="1" applyProtection="1"/>
    <xf numFmtId="0" fontId="2" fillId="0" borderId="4" xfId="3" applyFont="1" applyBorder="1" applyProtection="1"/>
    <xf numFmtId="0" fontId="2" fillId="0" borderId="2" xfId="3" applyFont="1" applyBorder="1" applyAlignment="1" applyProtection="1">
      <alignment horizontal="center"/>
    </xf>
    <xf numFmtId="0" fontId="4" fillId="0" borderId="10" xfId="3" applyFont="1" applyBorder="1" applyProtection="1"/>
    <xf numFmtId="0" fontId="4" fillId="0" borderId="11" xfId="3" applyFont="1" applyBorder="1" applyProtection="1"/>
    <xf numFmtId="0" fontId="2" fillId="0" borderId="11" xfId="3" applyFont="1" applyBorder="1" applyAlignment="1" applyProtection="1">
      <alignment horizontal="center"/>
    </xf>
    <xf numFmtId="0" fontId="2" fillId="0" borderId="11" xfId="3" applyFont="1" applyBorder="1" applyAlignment="1" applyProtection="1">
      <alignment horizontal="left"/>
    </xf>
    <xf numFmtId="0" fontId="4" fillId="0" borderId="11" xfId="3" applyFont="1" applyBorder="1" applyAlignment="1" applyProtection="1">
      <alignment horizontal="center"/>
    </xf>
    <xf numFmtId="0" fontId="2" fillId="0" borderId="11" xfId="3" applyFont="1" applyBorder="1" applyProtection="1"/>
    <xf numFmtId="0" fontId="4" fillId="2" borderId="3" xfId="3" applyFont="1" applyFill="1" applyBorder="1" applyProtection="1">
      <protection locked="0"/>
    </xf>
    <xf numFmtId="0" fontId="4" fillId="2" borderId="3" xfId="3" applyFont="1" applyFill="1" applyBorder="1" applyAlignment="1" applyProtection="1">
      <alignment horizontal="center"/>
      <protection locked="0"/>
    </xf>
    <xf numFmtId="1" fontId="4" fillId="2" borderId="4" xfId="3" applyNumberFormat="1" applyFont="1" applyFill="1" applyBorder="1" applyProtection="1">
      <protection locked="0"/>
    </xf>
    <xf numFmtId="0" fontId="2" fillId="0" borderId="10" xfId="3" applyFont="1" applyBorder="1" applyAlignment="1" applyProtection="1">
      <alignment horizontal="center"/>
    </xf>
    <xf numFmtId="0" fontId="4" fillId="0" borderId="10" xfId="3" applyFont="1" applyBorder="1" applyAlignment="1" applyProtection="1">
      <alignment horizontal="center"/>
    </xf>
    <xf numFmtId="1" fontId="4" fillId="0" borderId="12" xfId="3" applyNumberFormat="1" applyFont="1" applyBorder="1" applyProtection="1"/>
    <xf numFmtId="0" fontId="4" fillId="6" borderId="11" xfId="3" applyFont="1" applyFill="1" applyBorder="1" applyAlignment="1" applyProtection="1">
      <alignment horizontal="center"/>
    </xf>
    <xf numFmtId="0" fontId="4" fillId="0" borderId="11" xfId="3" applyFont="1" applyBorder="1" applyAlignment="1" applyProtection="1">
      <alignment horizontal="left"/>
    </xf>
    <xf numFmtId="0" fontId="2" fillId="3" borderId="13" xfId="3" applyFont="1" applyFill="1" applyBorder="1" applyProtection="1"/>
    <xf numFmtId="0" fontId="2" fillId="3" borderId="14" xfId="3" applyFont="1" applyFill="1" applyBorder="1" applyProtection="1"/>
    <xf numFmtId="1" fontId="4" fillId="7" borderId="2" xfId="3" applyNumberFormat="1" applyFont="1" applyFill="1" applyBorder="1" applyAlignment="1" applyProtection="1">
      <alignment horizontal="center"/>
      <protection locked="0"/>
    </xf>
    <xf numFmtId="0" fontId="4" fillId="0" borderId="10" xfId="3" applyFont="1" applyFill="1" applyBorder="1" applyProtection="1"/>
    <xf numFmtId="0" fontId="2" fillId="0" borderId="11" xfId="4" applyFont="1" applyFill="1" applyBorder="1" applyProtection="1"/>
    <xf numFmtId="0" fontId="4" fillId="0" borderId="11" xfId="4" applyFont="1" applyBorder="1" applyAlignment="1" applyProtection="1">
      <alignment horizontal="center"/>
    </xf>
    <xf numFmtId="0" fontId="2" fillId="0" borderId="11" xfId="4" applyFont="1" applyBorder="1" applyProtection="1"/>
    <xf numFmtId="0" fontId="2" fillId="0" borderId="11" xfId="4" applyFont="1" applyBorder="1" applyAlignment="1" applyProtection="1">
      <alignment horizontal="left"/>
    </xf>
    <xf numFmtId="0" fontId="4" fillId="0" borderId="11" xfId="3" applyFont="1" applyFill="1" applyBorder="1" applyProtection="1"/>
    <xf numFmtId="1" fontId="4" fillId="0" borderId="1" xfId="3" applyNumberFormat="1" applyFont="1" applyFill="1" applyBorder="1" applyProtection="1"/>
    <xf numFmtId="0" fontId="2" fillId="3" borderId="13" xfId="4" applyFont="1" applyFill="1" applyBorder="1" applyProtection="1"/>
    <xf numFmtId="0" fontId="2" fillId="3" borderId="14" xfId="4" applyFont="1" applyFill="1" applyBorder="1" applyAlignment="1" applyProtection="1">
      <alignment horizontal="left"/>
    </xf>
    <xf numFmtId="0" fontId="12" fillId="0" borderId="11" xfId="3" applyFont="1" applyBorder="1" applyProtection="1"/>
    <xf numFmtId="0" fontId="2" fillId="0" borderId="11" xfId="3" applyFont="1" applyBorder="1" applyAlignment="1" applyProtection="1">
      <alignment vertical="top"/>
    </xf>
    <xf numFmtId="0" fontId="2" fillId="2" borderId="11" xfId="3" applyFont="1" applyFill="1" applyBorder="1" applyAlignment="1" applyProtection="1">
      <alignment vertical="top"/>
      <protection locked="0"/>
    </xf>
    <xf numFmtId="0" fontId="4" fillId="2" borderId="11" xfId="3" applyFont="1" applyFill="1" applyBorder="1" applyProtection="1">
      <protection locked="0"/>
    </xf>
    <xf numFmtId="0" fontId="2" fillId="3" borderId="14" xfId="3" applyFont="1" applyFill="1" applyBorder="1" applyAlignment="1" applyProtection="1">
      <alignment horizontal="left"/>
    </xf>
    <xf numFmtId="1" fontId="4" fillId="2" borderId="2" xfId="3" applyNumberFormat="1" applyFont="1" applyFill="1" applyBorder="1" applyProtection="1">
      <protection locked="0"/>
    </xf>
    <xf numFmtId="0" fontId="0" fillId="0" borderId="0" xfId="0" applyBorder="1" applyProtection="1"/>
    <xf numFmtId="1" fontId="4" fillId="0" borderId="0" xfId="0" applyNumberFormat="1" applyFont="1" applyBorder="1" applyAlignment="1" applyProtection="1">
      <alignment horizontal="left"/>
    </xf>
    <xf numFmtId="1" fontId="4" fillId="0" borderId="0" xfId="0" applyNumberFormat="1" applyFont="1" applyFill="1" applyBorder="1" applyAlignment="1" applyProtection="1">
      <alignment horizontal="left"/>
    </xf>
    <xf numFmtId="1" fontId="4" fillId="0" borderId="0" xfId="1" applyNumberFormat="1" applyFont="1" applyBorder="1" applyAlignment="1" applyProtection="1">
      <alignment horizontal="left"/>
    </xf>
    <xf numFmtId="0" fontId="6" fillId="0" borderId="0" xfId="1" applyProtection="1"/>
    <xf numFmtId="0" fontId="4" fillId="0" borderId="0" xfId="3" applyFont="1" applyFill="1" applyBorder="1" applyAlignment="1" applyProtection="1">
      <alignment horizontal="left"/>
    </xf>
    <xf numFmtId="0" fontId="7" fillId="0" borderId="6" xfId="3" applyBorder="1" applyProtection="1"/>
    <xf numFmtId="1" fontId="4" fillId="2" borderId="1" xfId="5" applyNumberFormat="1" applyFont="1" applyFill="1" applyBorder="1" applyProtection="1">
      <protection locked="0"/>
    </xf>
    <xf numFmtId="1" fontId="4" fillId="2" borderId="2" xfId="5" applyNumberFormat="1" applyFont="1" applyFill="1" applyBorder="1" applyProtection="1">
      <protection locked="0"/>
    </xf>
    <xf numFmtId="0" fontId="5" fillId="0" borderId="10" xfId="3" applyFont="1" applyBorder="1" applyAlignment="1">
      <alignment horizontal="center"/>
    </xf>
    <xf numFmtId="0" fontId="2" fillId="0" borderId="3" xfId="3" applyFont="1" applyBorder="1" applyAlignment="1">
      <alignment horizontal="center"/>
    </xf>
    <xf numFmtId="1" fontId="4" fillId="0" borderId="2" xfId="3" applyNumberFormat="1" applyFont="1" applyBorder="1" applyProtection="1"/>
    <xf numFmtId="0" fontId="7" fillId="0" borderId="9" xfId="3" applyBorder="1" applyProtection="1"/>
    <xf numFmtId="0" fontId="8" fillId="0" borderId="13" xfId="3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/>
    </xf>
    <xf numFmtId="0" fontId="13" fillId="0" borderId="0" xfId="0" applyFont="1" applyProtection="1"/>
    <xf numFmtId="1" fontId="13" fillId="2" borderId="14" xfId="4" applyNumberFormat="1" applyFont="1" applyFill="1" applyBorder="1" applyProtection="1">
      <protection locked="0"/>
    </xf>
    <xf numFmtId="1" fontId="13" fillId="2" borderId="2" xfId="4" applyNumberFormat="1" applyFont="1" applyFill="1" applyBorder="1" applyProtection="1">
      <protection locked="0"/>
    </xf>
    <xf numFmtId="0" fontId="17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horizontal="left" vertical="center"/>
    </xf>
    <xf numFmtId="0" fontId="2" fillId="0" borderId="0" xfId="3" applyFont="1" applyBorder="1" applyAlignment="1">
      <alignment horizontal="center"/>
    </xf>
    <xf numFmtId="0" fontId="7" fillId="0" borderId="7" xfId="3" applyBorder="1" applyProtection="1"/>
    <xf numFmtId="0" fontId="2" fillId="0" borderId="0" xfId="3" applyFont="1" applyBorder="1" applyAlignment="1" applyProtection="1">
      <alignment horizontal="center"/>
    </xf>
    <xf numFmtId="0" fontId="8" fillId="0" borderId="15" xfId="3" applyFont="1" applyBorder="1" applyAlignment="1" applyProtection="1">
      <alignment horizontal="center" vertical="center"/>
    </xf>
    <xf numFmtId="0" fontId="2" fillId="0" borderId="11" xfId="3" applyFont="1" applyBorder="1" applyAlignment="1">
      <alignment horizontal="center"/>
    </xf>
    <xf numFmtId="0" fontId="13" fillId="0" borderId="0" xfId="0" applyFont="1" applyBorder="1" applyProtection="1"/>
    <xf numFmtId="0" fontId="0" fillId="0" borderId="11" xfId="0" applyBorder="1"/>
    <xf numFmtId="0" fontId="13" fillId="0" borderId="9" xfId="0" applyFont="1" applyBorder="1" applyProtection="1"/>
    <xf numFmtId="49" fontId="2" fillId="0" borderId="2" xfId="3" applyNumberFormat="1" applyFont="1" applyBorder="1" applyAlignment="1" applyProtection="1">
      <alignment wrapText="1"/>
    </xf>
    <xf numFmtId="0" fontId="14" fillId="0" borderId="2" xfId="0" applyFont="1" applyBorder="1" applyAlignment="1" applyProtection="1">
      <alignment horizontal="justify" vertical="center" wrapText="1"/>
    </xf>
    <xf numFmtId="0" fontId="15" fillId="0" borderId="2" xfId="0" applyFont="1" applyBorder="1" applyAlignment="1" applyProtection="1">
      <alignment horizontal="center" vertical="center" wrapText="1"/>
    </xf>
    <xf numFmtId="0" fontId="15" fillId="0" borderId="2" xfId="0" applyFont="1" applyBorder="1" applyAlignment="1" applyProtection="1">
      <alignment horizontal="justify" vertical="center" wrapText="1"/>
    </xf>
    <xf numFmtId="165" fontId="13" fillId="0" borderId="2" xfId="7" applyNumberFormat="1" applyFont="1" applyBorder="1" applyAlignment="1" applyProtection="1">
      <alignment horizontal="right" vertical="center" wrapText="1"/>
    </xf>
    <xf numFmtId="0" fontId="14" fillId="0" borderId="2" xfId="0" applyFont="1" applyBorder="1" applyAlignment="1" applyProtection="1">
      <alignment horizontal="center" vertical="center" wrapText="1"/>
    </xf>
    <xf numFmtId="165" fontId="14" fillId="0" borderId="2" xfId="7" applyNumberFormat="1" applyFont="1" applyBorder="1" applyAlignment="1" applyProtection="1">
      <alignment horizontal="right" vertical="center" wrapText="1"/>
    </xf>
    <xf numFmtId="0" fontId="16" fillId="0" borderId="13" xfId="0" applyFont="1" applyBorder="1" applyAlignment="1" applyProtection="1">
      <alignment horizontal="justify" vertical="center" wrapText="1"/>
    </xf>
    <xf numFmtId="165" fontId="13" fillId="0" borderId="12" xfId="7" applyNumberFormat="1" applyFont="1" applyBorder="1" applyAlignment="1" applyProtection="1">
      <alignment horizontal="right" vertical="center" wrapText="1"/>
    </xf>
    <xf numFmtId="0" fontId="13" fillId="0" borderId="13" xfId="0" applyFont="1" applyBorder="1" applyProtection="1"/>
    <xf numFmtId="0" fontId="13" fillId="0" borderId="15" xfId="0" applyFont="1" applyBorder="1" applyProtection="1"/>
    <xf numFmtId="0" fontId="2" fillId="0" borderId="5" xfId="4" applyFont="1" applyBorder="1" applyProtection="1"/>
    <xf numFmtId="0" fontId="3" fillId="4" borderId="10" xfId="4" applyFont="1" applyFill="1" applyBorder="1" applyAlignment="1" applyProtection="1">
      <alignment horizontal="center"/>
    </xf>
    <xf numFmtId="0" fontId="4" fillId="0" borderId="5" xfId="4" applyFont="1" applyBorder="1" applyProtection="1"/>
    <xf numFmtId="0" fontId="6" fillId="0" borderId="5" xfId="4" applyBorder="1" applyProtection="1"/>
    <xf numFmtId="0" fontId="6" fillId="0" borderId="6" xfId="4" applyBorder="1" applyProtection="1"/>
    <xf numFmtId="1" fontId="5" fillId="0" borderId="6" xfId="4" applyNumberFormat="1" applyFont="1" applyBorder="1" applyAlignment="1" applyProtection="1">
      <alignment horizontal="center"/>
    </xf>
    <xf numFmtId="0" fontId="5" fillId="0" borderId="6" xfId="4" applyFont="1" applyBorder="1" applyAlignment="1" applyProtection="1">
      <alignment horizontal="center"/>
    </xf>
    <xf numFmtId="0" fontId="5" fillId="0" borderId="10" xfId="4" applyFont="1" applyBorder="1" applyAlignment="1" applyProtection="1">
      <alignment horizontal="center"/>
    </xf>
    <xf numFmtId="0" fontId="6" fillId="0" borderId="0" xfId="4" applyProtection="1"/>
    <xf numFmtId="0" fontId="2" fillId="0" borderId="7" xfId="4" applyFont="1" applyBorder="1" applyProtection="1"/>
    <xf numFmtId="0" fontId="5" fillId="1" borderId="0" xfId="4" applyFont="1" applyFill="1" applyBorder="1" applyAlignment="1" applyProtection="1">
      <alignment horizontal="center" vertical="center"/>
    </xf>
    <xf numFmtId="0" fontId="4" fillId="0" borderId="7" xfId="4" applyFont="1" applyBorder="1" applyProtection="1"/>
    <xf numFmtId="0" fontId="6" fillId="0" borderId="8" xfId="4" applyBorder="1" applyProtection="1"/>
    <xf numFmtId="0" fontId="6" fillId="0" borderId="0" xfId="4" applyBorder="1" applyProtection="1"/>
    <xf numFmtId="1" fontId="5" fillId="0" borderId="0" xfId="4" applyNumberFormat="1" applyFont="1" applyBorder="1" applyAlignment="1" applyProtection="1">
      <alignment horizontal="center"/>
    </xf>
    <xf numFmtId="0" fontId="2" fillId="0" borderId="9" xfId="4" applyFont="1" applyBorder="1" applyAlignment="1" applyProtection="1">
      <alignment horizontal="center"/>
    </xf>
    <xf numFmtId="0" fontId="2" fillId="0" borderId="3" xfId="4" applyFont="1" applyBorder="1" applyAlignment="1" applyProtection="1">
      <alignment horizontal="center"/>
    </xf>
    <xf numFmtId="0" fontId="5" fillId="0" borderId="11" xfId="4" applyFont="1" applyBorder="1" applyAlignment="1" applyProtection="1">
      <alignment horizontal="center"/>
    </xf>
    <xf numFmtId="0" fontId="2" fillId="0" borderId="1" xfId="4" applyFont="1" applyBorder="1" applyProtection="1"/>
    <xf numFmtId="0" fontId="2" fillId="0" borderId="8" xfId="4" applyFont="1" applyBorder="1" applyProtection="1"/>
    <xf numFmtId="0" fontId="4" fillId="0" borderId="3" xfId="4" applyFont="1" applyBorder="1" applyAlignment="1" applyProtection="1">
      <alignment horizontal="center"/>
    </xf>
    <xf numFmtId="0" fontId="2" fillId="0" borderId="4" xfId="4" applyFont="1" applyBorder="1" applyProtection="1"/>
    <xf numFmtId="0" fontId="2" fillId="0" borderId="2" xfId="4" applyFont="1" applyBorder="1" applyAlignment="1" applyProtection="1">
      <alignment horizontal="center"/>
    </xf>
    <xf numFmtId="0" fontId="4" fillId="0" borderId="10" xfId="4" applyFont="1" applyBorder="1" applyProtection="1"/>
    <xf numFmtId="0" fontId="4" fillId="0" borderId="11" xfId="4" applyFont="1" applyBorder="1" applyProtection="1"/>
    <xf numFmtId="1" fontId="4" fillId="0" borderId="1" xfId="4" applyNumberFormat="1" applyFont="1" applyBorder="1" applyProtection="1"/>
    <xf numFmtId="0" fontId="2" fillId="0" borderId="11" xfId="4" applyFont="1" applyBorder="1" applyAlignment="1" applyProtection="1">
      <alignment horizontal="center"/>
    </xf>
    <xf numFmtId="1" fontId="4" fillId="0" borderId="1" xfId="0" applyNumberFormat="1" applyFont="1" applyFill="1" applyBorder="1" applyProtection="1"/>
    <xf numFmtId="0" fontId="4" fillId="0" borderId="3" xfId="4" applyFont="1" applyFill="1" applyBorder="1" applyProtection="1"/>
    <xf numFmtId="0" fontId="4" fillId="0" borderId="3" xfId="4" applyFont="1" applyFill="1" applyBorder="1" applyAlignment="1" applyProtection="1">
      <alignment horizontal="center"/>
    </xf>
    <xf numFmtId="1" fontId="4" fillId="0" borderId="4" xfId="4" applyNumberFormat="1" applyFont="1" applyFill="1" applyBorder="1" applyProtection="1"/>
    <xf numFmtId="0" fontId="2" fillId="0" borderId="10" xfId="4" applyFont="1" applyBorder="1" applyAlignment="1" applyProtection="1">
      <alignment horizontal="center"/>
    </xf>
    <xf numFmtId="0" fontId="4" fillId="0" borderId="10" xfId="4" applyFont="1" applyBorder="1" applyAlignment="1" applyProtection="1">
      <alignment horizontal="center"/>
    </xf>
    <xf numFmtId="0" fontId="4" fillId="6" borderId="11" xfId="4" applyFont="1" applyFill="1" applyBorder="1" applyAlignment="1" applyProtection="1">
      <alignment horizontal="center"/>
    </xf>
    <xf numFmtId="0" fontId="4" fillId="0" borderId="11" xfId="4" applyFont="1" applyBorder="1" applyAlignment="1" applyProtection="1">
      <alignment horizontal="left"/>
    </xf>
    <xf numFmtId="0" fontId="2" fillId="3" borderId="14" xfId="4" applyFont="1" applyFill="1" applyBorder="1" applyProtection="1"/>
    <xf numFmtId="1" fontId="4" fillId="7" borderId="2" xfId="4" applyNumberFormat="1" applyFont="1" applyFill="1" applyBorder="1" applyAlignment="1" applyProtection="1">
      <alignment horizontal="center"/>
    </xf>
    <xf numFmtId="0" fontId="4" fillId="0" borderId="10" xfId="4" applyFont="1" applyFill="1" applyBorder="1" applyProtection="1"/>
    <xf numFmtId="0" fontId="4" fillId="0" borderId="0" xfId="4" applyFont="1" applyBorder="1" applyAlignment="1" applyProtection="1">
      <alignment horizontal="center"/>
    </xf>
    <xf numFmtId="0" fontId="4" fillId="0" borderId="11" xfId="4" applyFont="1" applyFill="1" applyBorder="1" applyProtection="1"/>
    <xf numFmtId="0" fontId="4" fillId="0" borderId="0" xfId="4" applyFont="1" applyFill="1" applyBorder="1" applyProtection="1"/>
    <xf numFmtId="1" fontId="4" fillId="0" borderId="4" xfId="0" applyNumberFormat="1" applyFont="1" applyFill="1" applyBorder="1" applyProtection="1"/>
    <xf numFmtId="0" fontId="4" fillId="0" borderId="0" xfId="4" applyFont="1" applyProtection="1"/>
    <xf numFmtId="1" fontId="4" fillId="0" borderId="1" xfId="4" applyNumberFormat="1" applyFont="1" applyFill="1" applyBorder="1" applyProtection="1"/>
    <xf numFmtId="0" fontId="12" fillId="0" borderId="11" xfId="4" applyFont="1" applyBorder="1" applyProtection="1"/>
    <xf numFmtId="0" fontId="4" fillId="0" borderId="0" xfId="4" applyFont="1" applyBorder="1" applyProtection="1"/>
    <xf numFmtId="0" fontId="2" fillId="0" borderId="11" xfId="4" applyFont="1" applyBorder="1" applyAlignment="1" applyProtection="1">
      <alignment vertical="top"/>
    </xf>
    <xf numFmtId="0" fontId="2" fillId="0" borderId="11" xfId="4" applyFont="1" applyFill="1" applyBorder="1" applyAlignment="1" applyProtection="1">
      <alignment vertical="top"/>
    </xf>
    <xf numFmtId="0" fontId="11" fillId="0" borderId="0" xfId="4" applyFont="1" applyProtection="1"/>
    <xf numFmtId="164" fontId="4" fillId="0" borderId="0" xfId="1" applyNumberFormat="1" applyFont="1" applyProtection="1"/>
    <xf numFmtId="164" fontId="4" fillId="0" borderId="0" xfId="4" applyNumberFormat="1" applyFont="1" applyProtection="1"/>
    <xf numFmtId="0" fontId="4" fillId="0" borderId="0" xfId="4" applyFont="1" applyFill="1" applyBorder="1" applyAlignment="1" applyProtection="1">
      <alignment horizontal="left"/>
    </xf>
    <xf numFmtId="0" fontId="3" fillId="4" borderId="12" xfId="4" applyFont="1" applyFill="1" applyBorder="1" applyAlignment="1" applyProtection="1">
      <alignment horizontal="center"/>
    </xf>
    <xf numFmtId="0" fontId="5" fillId="1" borderId="1" xfId="4" applyFont="1" applyFill="1" applyBorder="1" applyAlignment="1" applyProtection="1">
      <alignment horizontal="center" vertical="center"/>
    </xf>
    <xf numFmtId="0" fontId="5" fillId="0" borderId="1" xfId="4" applyFont="1" applyBorder="1" applyAlignment="1" applyProtection="1">
      <alignment horizontal="center"/>
    </xf>
    <xf numFmtId="0" fontId="4" fillId="0" borderId="4" xfId="4" applyFont="1" applyBorder="1" applyAlignment="1" applyProtection="1">
      <alignment horizontal="center"/>
    </xf>
    <xf numFmtId="0" fontId="2" fillId="0" borderId="4" xfId="4" applyFont="1" applyBorder="1" applyAlignment="1" applyProtection="1">
      <alignment horizontal="center"/>
    </xf>
    <xf numFmtId="49" fontId="2" fillId="0" borderId="1" xfId="4" applyNumberFormat="1" applyFont="1" applyBorder="1" applyAlignment="1" applyProtection="1">
      <alignment wrapText="1"/>
    </xf>
    <xf numFmtId="1" fontId="4" fillId="0" borderId="12" xfId="4" applyNumberFormat="1" applyFont="1" applyFill="1" applyBorder="1" applyProtection="1"/>
    <xf numFmtId="0" fontId="2" fillId="0" borderId="1" xfId="4" applyFont="1" applyBorder="1" applyAlignment="1" applyProtection="1">
      <alignment horizontal="left"/>
    </xf>
    <xf numFmtId="0" fontId="2" fillId="0" borderId="4" xfId="4" applyFont="1" applyBorder="1" applyAlignment="1" applyProtection="1">
      <alignment horizontal="left"/>
    </xf>
    <xf numFmtId="0" fontId="10" fillId="0" borderId="8" xfId="4" applyFont="1" applyBorder="1" applyProtection="1"/>
    <xf numFmtId="0" fontId="6" fillId="0" borderId="9" xfId="4" applyBorder="1" applyProtection="1"/>
    <xf numFmtId="0" fontId="6" fillId="0" borderId="3" xfId="4" applyBorder="1" applyProtection="1"/>
    <xf numFmtId="1" fontId="4" fillId="7" borderId="2" xfId="4" applyNumberFormat="1" applyFont="1" applyFill="1" applyBorder="1" applyAlignment="1" applyProtection="1">
      <alignment horizontal="center"/>
      <protection locked="0"/>
    </xf>
    <xf numFmtId="1" fontId="2" fillId="0" borderId="9" xfId="9" applyNumberFormat="1" applyFont="1" applyBorder="1" applyAlignment="1" applyProtection="1">
      <alignment horizontal="center"/>
    </xf>
    <xf numFmtId="0" fontId="5" fillId="1" borderId="11" xfId="4" applyFont="1" applyFill="1" applyBorder="1" applyAlignment="1" applyProtection="1">
      <alignment horizontal="center" vertical="center"/>
    </xf>
    <xf numFmtId="0" fontId="6" fillId="0" borderId="10" xfId="4" applyBorder="1" applyProtection="1"/>
    <xf numFmtId="1" fontId="5" fillId="0" borderId="6" xfId="9" applyNumberFormat="1" applyFont="1" applyBorder="1" applyAlignment="1" applyProtection="1">
      <alignment horizontal="center"/>
    </xf>
    <xf numFmtId="0" fontId="5" fillId="5" borderId="1" xfId="4" applyFont="1" applyFill="1" applyBorder="1" applyAlignment="1" applyProtection="1">
      <alignment horizontal="center" vertical="center"/>
    </xf>
    <xf numFmtId="0" fontId="10" fillId="0" borderId="0" xfId="4" applyFont="1" applyProtection="1"/>
    <xf numFmtId="1" fontId="5" fillId="0" borderId="6" xfId="6" applyNumberFormat="1" applyFont="1" applyBorder="1" applyAlignment="1" applyProtection="1">
      <alignment horizontal="center"/>
    </xf>
    <xf numFmtId="1" fontId="2" fillId="0" borderId="9" xfId="6" applyNumberFormat="1" applyFont="1" applyBorder="1" applyAlignment="1" applyProtection="1">
      <alignment horizontal="center"/>
    </xf>
    <xf numFmtId="1" fontId="4" fillId="0" borderId="2" xfId="4" applyNumberFormat="1" applyFont="1" applyFill="1" applyBorder="1" applyProtection="1"/>
    <xf numFmtId="0" fontId="4" fillId="0" borderId="11" xfId="4" applyFont="1" applyFill="1" applyBorder="1" applyAlignment="1" applyProtection="1">
      <alignment horizontal="center"/>
    </xf>
    <xf numFmtId="0" fontId="4" fillId="0" borderId="3" xfId="4" applyFont="1" applyFill="1" applyBorder="1" applyProtection="1">
      <protection locked="0"/>
    </xf>
    <xf numFmtId="0" fontId="4" fillId="0" borderId="3" xfId="4" applyFont="1" applyFill="1" applyBorder="1" applyAlignment="1" applyProtection="1">
      <alignment horizontal="center"/>
      <protection locked="0"/>
    </xf>
    <xf numFmtId="0" fontId="2" fillId="0" borderId="10" xfId="4" applyFont="1" applyFill="1" applyBorder="1" applyAlignment="1" applyProtection="1">
      <alignment horizontal="center"/>
    </xf>
    <xf numFmtId="0" fontId="4" fillId="0" borderId="10" xfId="4" applyFont="1" applyFill="1" applyBorder="1" applyAlignment="1" applyProtection="1">
      <alignment horizontal="center"/>
    </xf>
    <xf numFmtId="0" fontId="4" fillId="0" borderId="11" xfId="4" applyFont="1" applyFill="1" applyBorder="1" applyAlignment="1" applyProtection="1">
      <alignment horizontal="left"/>
    </xf>
    <xf numFmtId="0" fontId="2" fillId="0" borderId="14" xfId="4" applyFont="1" applyFill="1" applyBorder="1" applyProtection="1"/>
    <xf numFmtId="1" fontId="4" fillId="0" borderId="2" xfId="4" applyNumberFormat="1" applyFont="1" applyFill="1" applyBorder="1" applyAlignment="1" applyProtection="1">
      <alignment horizontal="center"/>
      <protection locked="0"/>
    </xf>
    <xf numFmtId="0" fontId="2" fillId="0" borderId="11" xfId="4" applyFont="1" applyFill="1" applyBorder="1" applyAlignment="1" applyProtection="1">
      <alignment horizontal="left"/>
    </xf>
    <xf numFmtId="0" fontId="2" fillId="0" borderId="14" xfId="4" applyFont="1" applyFill="1" applyBorder="1" applyAlignment="1" applyProtection="1">
      <alignment horizontal="left"/>
    </xf>
    <xf numFmtId="0" fontId="12" fillId="0" borderId="11" xfId="4" applyFont="1" applyFill="1" applyBorder="1" applyProtection="1"/>
    <xf numFmtId="0" fontId="2" fillId="0" borderId="11" xfId="4" applyFont="1" applyFill="1" applyBorder="1" applyAlignment="1" applyProtection="1">
      <alignment vertical="top"/>
      <protection locked="0"/>
    </xf>
    <xf numFmtId="0" fontId="4" fillId="0" borderId="11" xfId="4" applyFont="1" applyFill="1" applyBorder="1" applyProtection="1">
      <protection locked="0"/>
    </xf>
    <xf numFmtId="1" fontId="0" fillId="0" borderId="2" xfId="0" applyNumberFormat="1" applyBorder="1"/>
    <xf numFmtId="1" fontId="4" fillId="0" borderId="2" xfId="0" applyNumberFormat="1" applyFont="1" applyFill="1" applyBorder="1" applyProtection="1"/>
    <xf numFmtId="49" fontId="2" fillId="0" borderId="7" xfId="4" applyNumberFormat="1" applyFont="1" applyBorder="1" applyAlignment="1" applyProtection="1">
      <alignment wrapText="1"/>
    </xf>
    <xf numFmtId="0" fontId="2" fillId="0" borderId="7" xfId="4" applyFont="1" applyBorder="1" applyAlignment="1" applyProtection="1">
      <alignment horizontal="left"/>
    </xf>
    <xf numFmtId="0" fontId="2" fillId="0" borderId="8" xfId="4" applyFont="1" applyBorder="1" applyAlignment="1" applyProtection="1">
      <alignment horizontal="left"/>
    </xf>
    <xf numFmtId="0" fontId="2" fillId="0" borderId="1" xfId="4" applyFont="1" applyBorder="1" applyAlignment="1" applyProtection="1">
      <alignment horizontal="center"/>
    </xf>
    <xf numFmtId="1" fontId="4" fillId="0" borderId="12" xfId="0" applyNumberFormat="1" applyFont="1" applyFill="1" applyBorder="1" applyProtection="1"/>
    <xf numFmtId="1" fontId="4" fillId="0" borderId="11" xfId="0" applyNumberFormat="1" applyFont="1" applyFill="1" applyBorder="1" applyProtection="1"/>
    <xf numFmtId="0" fontId="4" fillId="0" borderId="0" xfId="3" applyFont="1" applyBorder="1" applyProtection="1"/>
    <xf numFmtId="0" fontId="4" fillId="0" borderId="0" xfId="4" applyFont="1" applyFill="1" applyBorder="1" applyAlignment="1" applyProtection="1">
      <alignment horizontal="center"/>
    </xf>
    <xf numFmtId="1" fontId="4" fillId="0" borderId="1" xfId="8" applyNumberFormat="1" applyFont="1" applyFill="1" applyBorder="1" applyProtection="1"/>
    <xf numFmtId="1" fontId="4" fillId="0" borderId="4" xfId="8" applyNumberFormat="1" applyFont="1" applyFill="1" applyBorder="1" applyProtection="1"/>
    <xf numFmtId="1" fontId="19" fillId="0" borderId="4" xfId="8" applyNumberFormat="1" applyFont="1" applyFill="1" applyBorder="1" applyProtection="1"/>
    <xf numFmtId="1" fontId="4" fillId="0" borderId="2" xfId="8" applyNumberFormat="1" applyFont="1" applyFill="1" applyBorder="1" applyProtection="1"/>
    <xf numFmtId="0" fontId="5" fillId="0" borderId="0" xfId="4" applyFont="1" applyBorder="1" applyAlignment="1" applyProtection="1">
      <alignment horizontal="center"/>
    </xf>
    <xf numFmtId="0" fontId="4" fillId="0" borderId="1" xfId="8" applyFont="1" applyFill="1" applyBorder="1" applyProtection="1"/>
    <xf numFmtId="0" fontId="8" fillId="0" borderId="13" xfId="3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/>
    </xf>
    <xf numFmtId="0" fontId="3" fillId="4" borderId="5" xfId="2" applyFont="1" applyFill="1" applyBorder="1" applyAlignment="1">
      <alignment horizontal="center"/>
    </xf>
    <xf numFmtId="0" fontId="3" fillId="4" borderId="10" xfId="2" applyFont="1" applyFill="1" applyBorder="1" applyAlignment="1">
      <alignment horizontal="center"/>
    </xf>
    <xf numFmtId="0" fontId="5" fillId="1" borderId="7" xfId="3" applyFont="1" applyFill="1" applyBorder="1" applyAlignment="1">
      <alignment horizontal="center" vertical="center"/>
    </xf>
    <xf numFmtId="0" fontId="5" fillId="1" borderId="11" xfId="3" applyFont="1" applyFill="1" applyBorder="1" applyAlignment="1">
      <alignment horizontal="center" vertical="center"/>
    </xf>
    <xf numFmtId="0" fontId="5" fillId="0" borderId="7" xfId="3" applyFont="1" applyBorder="1" applyAlignment="1">
      <alignment horizontal="center"/>
    </xf>
    <xf numFmtId="0" fontId="5" fillId="0" borderId="11" xfId="3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8" fillId="0" borderId="13" xfId="4" applyFont="1" applyBorder="1" applyAlignment="1" applyProtection="1">
      <alignment horizontal="center" vertical="center"/>
    </xf>
    <xf numFmtId="0" fontId="18" fillId="0" borderId="13" xfId="4" applyFont="1" applyBorder="1" applyAlignment="1" applyProtection="1">
      <alignment horizontal="center" vertical="center"/>
    </xf>
    <xf numFmtId="0" fontId="18" fillId="0" borderId="15" xfId="4" applyFont="1" applyBorder="1" applyAlignment="1" applyProtection="1">
      <alignment horizontal="center" vertical="center"/>
    </xf>
    <xf numFmtId="0" fontId="18" fillId="0" borderId="14" xfId="4" applyFont="1" applyBorder="1" applyAlignment="1" applyProtection="1">
      <alignment horizontal="center" vertical="center"/>
    </xf>
  </cellXfs>
  <cellStyles count="10">
    <cellStyle name="Normal 2" xfId="1"/>
    <cellStyle name="Normal_NewGNIquesttocpnb341en" xfId="2"/>
    <cellStyle name="Normal_NewGNIquesttocpnb341en 2" xfId="3"/>
    <cellStyle name="Normal_NewGNIquesttocpnb341en 2 2" xfId="4"/>
    <cellStyle name="Normal_q2005uk" xfId="5"/>
    <cellStyle name="Normal_q2005uk 2" xfId="8"/>
    <cellStyle name="Normal_Tabelle 1" xfId="6"/>
    <cellStyle name="Normal_Tabelle 1 2" xfId="9"/>
    <cellStyle name="Procent" xfId="7" builtinId="5"/>
    <cellStyle name="Standaard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62"/>
  <sheetViews>
    <sheetView showGridLines="0" tabSelected="1" zoomScale="90" zoomScaleNormal="90" zoomScaleSheetLayoutView="100" workbookViewId="0">
      <selection sqref="A1:B1"/>
    </sheetView>
  </sheetViews>
  <sheetFormatPr defaultColWidth="9.140625" defaultRowHeight="12.75" x14ac:dyDescent="0.2"/>
  <cols>
    <col min="1" max="1" width="3.85546875" style="31" customWidth="1"/>
    <col min="2" max="2" width="59.85546875" style="12" customWidth="1"/>
    <col min="3" max="3" width="14.7109375" style="12" bestFit="1" customWidth="1"/>
    <col min="4" max="17" width="8.28515625" style="12" customWidth="1"/>
    <col min="18" max="24" width="6.7109375" style="12" customWidth="1"/>
    <col min="25" max="16384" width="9.140625" style="12"/>
  </cols>
  <sheetData>
    <row r="1" spans="1:17" ht="15.75" x14ac:dyDescent="0.25">
      <c r="A1" s="220" t="s">
        <v>103</v>
      </c>
      <c r="B1" s="221"/>
      <c r="C1" s="36"/>
      <c r="D1" s="8"/>
      <c r="E1" s="80"/>
      <c r="F1" s="80"/>
      <c r="G1" s="9"/>
      <c r="H1" s="80"/>
      <c r="I1" s="185" t="str">
        <f>'1 - 2023 (NL)'!H1</f>
        <v>NETHERLANDS</v>
      </c>
      <c r="J1" s="9"/>
      <c r="K1" s="9"/>
      <c r="L1" s="9"/>
      <c r="M1" s="9"/>
      <c r="N1" s="9"/>
      <c r="O1" s="9"/>
      <c r="P1" s="9"/>
      <c r="Q1" s="11"/>
    </row>
    <row r="2" spans="1:17" ht="12.6" customHeight="1" x14ac:dyDescent="0.2">
      <c r="A2" s="222" t="s">
        <v>81</v>
      </c>
      <c r="B2" s="223"/>
      <c r="C2" s="38"/>
      <c r="D2" s="14"/>
      <c r="E2" s="86"/>
      <c r="F2" s="86"/>
      <c r="G2" s="15"/>
      <c r="H2" s="86"/>
      <c r="I2" s="186" t="str">
        <f>'1 - 2023 (NL)'!H2</f>
        <v>million EUR</v>
      </c>
      <c r="J2" s="15"/>
      <c r="K2" s="15"/>
      <c r="L2" s="15"/>
      <c r="M2" s="15"/>
      <c r="N2" s="15"/>
      <c r="O2" s="15"/>
      <c r="P2" s="15"/>
      <c r="Q2" s="17"/>
    </row>
    <row r="3" spans="1:17" ht="12.6" customHeight="1" x14ac:dyDescent="0.2">
      <c r="A3" s="224" t="s">
        <v>104</v>
      </c>
      <c r="B3" s="225"/>
      <c r="C3" s="23"/>
      <c r="D3" s="217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9"/>
    </row>
    <row r="4" spans="1:17" x14ac:dyDescent="0.2">
      <c r="A4" s="226" t="s">
        <v>105</v>
      </c>
      <c r="B4" s="227"/>
      <c r="C4" s="40" t="s">
        <v>70</v>
      </c>
      <c r="D4" s="41">
        <v>2010</v>
      </c>
      <c r="E4" s="41">
        <v>2011</v>
      </c>
      <c r="F4" s="41">
        <v>2012</v>
      </c>
      <c r="G4" s="41">
        <v>2013</v>
      </c>
      <c r="H4" s="41">
        <v>2014</v>
      </c>
      <c r="I4" s="41">
        <v>2015</v>
      </c>
      <c r="J4" s="41">
        <v>2016</v>
      </c>
      <c r="K4" s="41">
        <v>2017</v>
      </c>
      <c r="L4" s="41">
        <v>2018</v>
      </c>
      <c r="M4" s="41">
        <v>2019</v>
      </c>
      <c r="N4" s="41">
        <v>2020</v>
      </c>
      <c r="O4" s="41">
        <v>2021</v>
      </c>
      <c r="P4" s="41">
        <v>2022</v>
      </c>
      <c r="Q4" s="41">
        <v>2023</v>
      </c>
    </row>
    <row r="5" spans="1:17" x14ac:dyDescent="0.2">
      <c r="A5" s="35"/>
      <c r="B5" s="42"/>
      <c r="C5" s="43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</row>
    <row r="6" spans="1:17" x14ac:dyDescent="0.2">
      <c r="A6" s="37"/>
      <c r="B6" s="44" t="s">
        <v>18</v>
      </c>
      <c r="C6" s="43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</row>
    <row r="7" spans="1:17" x14ac:dyDescent="0.2">
      <c r="A7" s="37">
        <v>1</v>
      </c>
      <c r="B7" s="45" t="s">
        <v>19</v>
      </c>
      <c r="C7" s="46" t="s">
        <v>0</v>
      </c>
      <c r="D7" s="81">
        <v>1195129</v>
      </c>
      <c r="E7" s="81">
        <v>1259755</v>
      </c>
      <c r="F7" s="81">
        <v>1279472</v>
      </c>
      <c r="G7" s="81">
        <v>1283818</v>
      </c>
      <c r="H7" s="81">
        <v>1303083</v>
      </c>
      <c r="I7" s="81">
        <v>1338912</v>
      </c>
      <c r="J7" s="81">
        <v>1360287</v>
      </c>
      <c r="K7" s="81">
        <v>1430639</v>
      </c>
      <c r="L7" s="81">
        <v>1558226</v>
      </c>
      <c r="M7" s="81">
        <v>1622350</v>
      </c>
      <c r="N7" s="81">
        <v>1573914</v>
      </c>
      <c r="O7" s="81">
        <v>1740104</v>
      </c>
      <c r="P7" s="81">
        <v>2010010</v>
      </c>
      <c r="Q7" s="81">
        <v>2089999</v>
      </c>
    </row>
    <row r="8" spans="1:17" x14ac:dyDescent="0.2">
      <c r="A8" s="37">
        <v>2</v>
      </c>
      <c r="B8" s="45" t="s">
        <v>20</v>
      </c>
      <c r="C8" s="46" t="s">
        <v>1</v>
      </c>
      <c r="D8" s="81">
        <v>621218</v>
      </c>
      <c r="E8" s="81">
        <v>673836</v>
      </c>
      <c r="F8" s="81">
        <v>689430</v>
      </c>
      <c r="G8" s="81">
        <v>688305</v>
      </c>
      <c r="H8" s="81">
        <v>698234</v>
      </c>
      <c r="I8" s="81">
        <v>718089</v>
      </c>
      <c r="J8" s="81">
        <v>725573</v>
      </c>
      <c r="K8" s="81">
        <v>769514</v>
      </c>
      <c r="L8" s="81">
        <v>854669</v>
      </c>
      <c r="M8" s="81">
        <v>882842</v>
      </c>
      <c r="N8" s="81">
        <v>847765</v>
      </c>
      <c r="O8" s="81">
        <v>948374</v>
      </c>
      <c r="P8" s="81">
        <v>1121836</v>
      </c>
      <c r="Q8" s="81">
        <v>1127915</v>
      </c>
    </row>
    <row r="9" spans="1:17" x14ac:dyDescent="0.2">
      <c r="A9" s="37">
        <v>3</v>
      </c>
      <c r="B9" s="45" t="s">
        <v>21</v>
      </c>
      <c r="C9" s="46" t="s">
        <v>2</v>
      </c>
      <c r="D9" s="81">
        <v>573911</v>
      </c>
      <c r="E9" s="81">
        <v>585919</v>
      </c>
      <c r="F9" s="81">
        <v>590042</v>
      </c>
      <c r="G9" s="81">
        <v>595513</v>
      </c>
      <c r="H9" s="81">
        <v>604849</v>
      </c>
      <c r="I9" s="81">
        <v>620823</v>
      </c>
      <c r="J9" s="81">
        <v>634714</v>
      </c>
      <c r="K9" s="81">
        <v>661125</v>
      </c>
      <c r="L9" s="81">
        <v>703557</v>
      </c>
      <c r="M9" s="81">
        <v>739508</v>
      </c>
      <c r="N9" s="81">
        <v>726149</v>
      </c>
      <c r="O9" s="81">
        <v>791730</v>
      </c>
      <c r="P9" s="81">
        <v>888174</v>
      </c>
      <c r="Q9" s="81">
        <v>962084</v>
      </c>
    </row>
    <row r="10" spans="1:17" x14ac:dyDescent="0.2">
      <c r="A10" s="37">
        <v>4</v>
      </c>
      <c r="B10" s="45" t="s">
        <v>22</v>
      </c>
      <c r="C10" s="46" t="s">
        <v>3</v>
      </c>
      <c r="D10" s="81">
        <v>65841</v>
      </c>
      <c r="E10" s="81">
        <v>65271</v>
      </c>
      <c r="F10" s="81">
        <v>63455</v>
      </c>
      <c r="G10" s="81">
        <v>65494</v>
      </c>
      <c r="H10" s="81">
        <v>67460</v>
      </c>
      <c r="I10" s="81">
        <v>69896</v>
      </c>
      <c r="J10" s="81">
        <v>74504</v>
      </c>
      <c r="K10" s="81">
        <v>77706</v>
      </c>
      <c r="L10" s="81">
        <v>84930</v>
      </c>
      <c r="M10" s="81">
        <v>91561</v>
      </c>
      <c r="N10" s="81">
        <v>92132</v>
      </c>
      <c r="O10" s="81">
        <v>100669</v>
      </c>
      <c r="P10" s="81">
        <v>105806</v>
      </c>
      <c r="Q10" s="81">
        <v>110335</v>
      </c>
    </row>
    <row r="11" spans="1:17" x14ac:dyDescent="0.2">
      <c r="A11" s="37">
        <v>5</v>
      </c>
      <c r="B11" s="47" t="s">
        <v>23</v>
      </c>
      <c r="C11" s="46" t="s">
        <v>4</v>
      </c>
      <c r="D11" s="81">
        <v>934</v>
      </c>
      <c r="E11" s="81">
        <v>865</v>
      </c>
      <c r="F11" s="81">
        <v>805</v>
      </c>
      <c r="G11" s="81">
        <v>740</v>
      </c>
      <c r="H11" s="81">
        <v>714</v>
      </c>
      <c r="I11" s="81">
        <v>723</v>
      </c>
      <c r="J11" s="81">
        <v>991</v>
      </c>
      <c r="K11" s="81">
        <v>1126</v>
      </c>
      <c r="L11" s="81">
        <v>1214</v>
      </c>
      <c r="M11" s="81">
        <v>1302</v>
      </c>
      <c r="N11" s="81">
        <v>1818</v>
      </c>
      <c r="O11" s="81">
        <v>849</v>
      </c>
      <c r="P11" s="81">
        <v>160</v>
      </c>
      <c r="Q11" s="81">
        <v>4820</v>
      </c>
    </row>
    <row r="12" spans="1:17" x14ac:dyDescent="0.2">
      <c r="A12" s="39"/>
      <c r="B12" s="48"/>
      <c r="C12" s="49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</row>
    <row r="13" spans="1:17" x14ac:dyDescent="0.2">
      <c r="A13" s="35"/>
      <c r="B13" s="51" t="s">
        <v>24</v>
      </c>
      <c r="C13" s="52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</row>
    <row r="14" spans="1:17" x14ac:dyDescent="0.2">
      <c r="A14" s="37">
        <v>6</v>
      </c>
      <c r="B14" s="47" t="s">
        <v>25</v>
      </c>
      <c r="C14" s="46" t="s">
        <v>5</v>
      </c>
      <c r="D14" s="81">
        <v>458013</v>
      </c>
      <c r="E14" s="81">
        <v>464274</v>
      </c>
      <c r="F14" s="81">
        <v>466876</v>
      </c>
      <c r="G14" s="81">
        <v>470539</v>
      </c>
      <c r="H14" s="81">
        <v>476465</v>
      </c>
      <c r="I14" s="81">
        <v>482897</v>
      </c>
      <c r="J14" s="81">
        <v>490608</v>
      </c>
      <c r="K14" s="81">
        <v>506470</v>
      </c>
      <c r="L14" s="81">
        <v>542949</v>
      </c>
      <c r="M14" s="81">
        <v>566538</v>
      </c>
      <c r="N14" s="81">
        <v>558446</v>
      </c>
      <c r="O14" s="81">
        <v>606798</v>
      </c>
      <c r="P14" s="81">
        <v>679345</v>
      </c>
      <c r="Q14" s="81">
        <v>735272</v>
      </c>
    </row>
    <row r="15" spans="1:17" x14ac:dyDescent="0.2">
      <c r="A15" s="37">
        <v>7</v>
      </c>
      <c r="B15" s="43" t="s">
        <v>26</v>
      </c>
      <c r="C15" s="46" t="s">
        <v>5</v>
      </c>
      <c r="D15" s="81">
        <v>284987</v>
      </c>
      <c r="E15" s="81">
        <v>291140</v>
      </c>
      <c r="F15" s="81">
        <v>291603</v>
      </c>
      <c r="G15" s="81">
        <v>294780</v>
      </c>
      <c r="H15" s="81">
        <v>298582</v>
      </c>
      <c r="I15" s="81">
        <v>305099</v>
      </c>
      <c r="J15" s="81">
        <v>310155</v>
      </c>
      <c r="K15" s="81">
        <v>321318</v>
      </c>
      <c r="L15" s="81">
        <v>345861</v>
      </c>
      <c r="M15" s="81">
        <v>357553</v>
      </c>
      <c r="N15" s="81">
        <v>342051</v>
      </c>
      <c r="O15" s="81">
        <v>373364</v>
      </c>
      <c r="P15" s="81">
        <v>430007</v>
      </c>
      <c r="Q15" s="81">
        <v>463366</v>
      </c>
    </row>
    <row r="16" spans="1:17" x14ac:dyDescent="0.2">
      <c r="A16" s="37">
        <v>8</v>
      </c>
      <c r="B16" s="43" t="s">
        <v>27</v>
      </c>
      <c r="C16" s="46" t="s">
        <v>5</v>
      </c>
      <c r="D16" s="81">
        <v>5282</v>
      </c>
      <c r="E16" s="81">
        <v>5428</v>
      </c>
      <c r="F16" s="81">
        <v>5328</v>
      </c>
      <c r="G16" s="81">
        <v>5433</v>
      </c>
      <c r="H16" s="81">
        <v>5418</v>
      </c>
      <c r="I16" s="81">
        <v>5444</v>
      </c>
      <c r="J16" s="81">
        <v>5611</v>
      </c>
      <c r="K16" s="81">
        <v>5661</v>
      </c>
      <c r="L16" s="81">
        <v>6439</v>
      </c>
      <c r="M16" s="81">
        <v>6723</v>
      </c>
      <c r="N16" s="81">
        <v>6652</v>
      </c>
      <c r="O16" s="81">
        <v>7063</v>
      </c>
      <c r="P16" s="81">
        <v>7440</v>
      </c>
      <c r="Q16" s="81">
        <v>7815</v>
      </c>
    </row>
    <row r="17" spans="1:17" x14ac:dyDescent="0.2">
      <c r="A17" s="37">
        <v>9</v>
      </c>
      <c r="B17" s="43" t="s">
        <v>28</v>
      </c>
      <c r="C17" s="46" t="s">
        <v>5</v>
      </c>
      <c r="D17" s="81">
        <v>167744</v>
      </c>
      <c r="E17" s="81">
        <v>167706</v>
      </c>
      <c r="F17" s="81">
        <v>169945</v>
      </c>
      <c r="G17" s="81">
        <v>170326</v>
      </c>
      <c r="H17" s="81">
        <v>172465</v>
      </c>
      <c r="I17" s="81">
        <v>172354</v>
      </c>
      <c r="J17" s="81">
        <v>174842</v>
      </c>
      <c r="K17" s="81">
        <v>179491</v>
      </c>
      <c r="L17" s="81">
        <v>190649</v>
      </c>
      <c r="M17" s="81">
        <v>202262</v>
      </c>
      <c r="N17" s="81">
        <v>209743</v>
      </c>
      <c r="O17" s="81">
        <v>226371</v>
      </c>
      <c r="P17" s="81">
        <v>241898</v>
      </c>
      <c r="Q17" s="81">
        <v>264091</v>
      </c>
    </row>
    <row r="18" spans="1:17" x14ac:dyDescent="0.2">
      <c r="A18" s="37">
        <v>10</v>
      </c>
      <c r="B18" s="47" t="s">
        <v>29</v>
      </c>
      <c r="C18" s="46" t="s">
        <v>6</v>
      </c>
      <c r="D18" s="81">
        <v>129254</v>
      </c>
      <c r="E18" s="81">
        <v>130330</v>
      </c>
      <c r="F18" s="81">
        <v>122266</v>
      </c>
      <c r="G18" s="81">
        <v>122252</v>
      </c>
      <c r="H18" s="81">
        <v>120294</v>
      </c>
      <c r="I18" s="81">
        <v>155079</v>
      </c>
      <c r="J18" s="81">
        <v>145121</v>
      </c>
      <c r="K18" s="81">
        <v>152004</v>
      </c>
      <c r="L18" s="81">
        <v>161237</v>
      </c>
      <c r="M18" s="81">
        <v>180541</v>
      </c>
      <c r="N18" s="81">
        <v>174331</v>
      </c>
      <c r="O18" s="81">
        <v>197869</v>
      </c>
      <c r="P18" s="81">
        <v>227220</v>
      </c>
      <c r="Q18" s="81">
        <v>213090</v>
      </c>
    </row>
    <row r="19" spans="1:17" x14ac:dyDescent="0.2">
      <c r="A19" s="37">
        <v>11</v>
      </c>
      <c r="B19" s="43" t="s">
        <v>71</v>
      </c>
      <c r="C19" s="54" t="s">
        <v>72</v>
      </c>
      <c r="D19" s="81">
        <v>125898</v>
      </c>
      <c r="E19" s="81">
        <v>130965</v>
      </c>
      <c r="F19" s="81">
        <v>122505</v>
      </c>
      <c r="G19" s="81">
        <v>121237</v>
      </c>
      <c r="H19" s="81">
        <v>118138</v>
      </c>
      <c r="I19" s="81">
        <v>152533</v>
      </c>
      <c r="J19" s="81">
        <v>141675</v>
      </c>
      <c r="K19" s="81">
        <v>148670</v>
      </c>
      <c r="L19" s="81">
        <v>157069</v>
      </c>
      <c r="M19" s="81">
        <v>173484</v>
      </c>
      <c r="N19" s="81">
        <v>173694</v>
      </c>
      <c r="O19" s="81">
        <v>184425</v>
      </c>
      <c r="P19" s="81">
        <v>203422</v>
      </c>
      <c r="Q19" s="81">
        <v>214544</v>
      </c>
    </row>
    <row r="20" spans="1:17" x14ac:dyDescent="0.2">
      <c r="A20" s="37">
        <v>12</v>
      </c>
      <c r="B20" s="43" t="s">
        <v>73</v>
      </c>
      <c r="C20" s="46" t="s">
        <v>7</v>
      </c>
      <c r="D20" s="81">
        <v>3754</v>
      </c>
      <c r="E20" s="81">
        <v>873</v>
      </c>
      <c r="F20" s="81">
        <v>844</v>
      </c>
      <c r="G20" s="81">
        <v>764</v>
      </c>
      <c r="H20" s="81">
        <v>1579</v>
      </c>
      <c r="I20" s="81">
        <v>2244</v>
      </c>
      <c r="J20" s="81">
        <v>3140</v>
      </c>
      <c r="K20" s="81">
        <v>3131</v>
      </c>
      <c r="L20" s="81">
        <v>3999</v>
      </c>
      <c r="M20" s="81">
        <v>7001</v>
      </c>
      <c r="N20" s="81">
        <v>385</v>
      </c>
      <c r="O20" s="81">
        <v>13177</v>
      </c>
      <c r="P20" s="81">
        <v>23431</v>
      </c>
      <c r="Q20" s="81">
        <v>-1712</v>
      </c>
    </row>
    <row r="21" spans="1:17" x14ac:dyDescent="0.2">
      <c r="A21" s="37">
        <v>13</v>
      </c>
      <c r="B21" s="55" t="s">
        <v>74</v>
      </c>
      <c r="C21" s="46" t="s">
        <v>16</v>
      </c>
      <c r="D21" s="22">
        <v>-398</v>
      </c>
      <c r="E21" s="22">
        <v>-1508</v>
      </c>
      <c r="F21" s="22">
        <v>-1083</v>
      </c>
      <c r="G21" s="22">
        <v>251</v>
      </c>
      <c r="H21" s="22">
        <v>577</v>
      </c>
      <c r="I21" s="22">
        <v>302</v>
      </c>
      <c r="J21" s="22">
        <v>306</v>
      </c>
      <c r="K21" s="22">
        <v>203</v>
      </c>
      <c r="L21" s="81">
        <v>169</v>
      </c>
      <c r="M21" s="81">
        <v>56</v>
      </c>
      <c r="N21" s="81">
        <v>252</v>
      </c>
      <c r="O21" s="81">
        <v>267</v>
      </c>
      <c r="P21" s="81">
        <v>367</v>
      </c>
      <c r="Q21" s="81">
        <v>258</v>
      </c>
    </row>
    <row r="22" spans="1:17" x14ac:dyDescent="0.2">
      <c r="A22" s="37">
        <v>14</v>
      </c>
      <c r="B22" s="47" t="s">
        <v>30</v>
      </c>
      <c r="C22" s="46" t="s">
        <v>8</v>
      </c>
      <c r="D22" s="81">
        <v>446125</v>
      </c>
      <c r="E22" s="81">
        <v>491263</v>
      </c>
      <c r="F22" s="81">
        <v>519168</v>
      </c>
      <c r="G22" s="81">
        <v>527660</v>
      </c>
      <c r="H22" s="81">
        <v>541420</v>
      </c>
      <c r="I22" s="81">
        <v>570623</v>
      </c>
      <c r="J22" s="81">
        <v>563612</v>
      </c>
      <c r="K22" s="81">
        <v>615478</v>
      </c>
      <c r="L22" s="81">
        <v>685372</v>
      </c>
      <c r="M22" s="81">
        <v>707965</v>
      </c>
      <c r="N22" s="81">
        <v>663307</v>
      </c>
      <c r="O22" s="81">
        <v>770745</v>
      </c>
      <c r="P22" s="81">
        <v>958476</v>
      </c>
      <c r="Q22" s="81">
        <v>945221</v>
      </c>
    </row>
    <row r="23" spans="1:17" x14ac:dyDescent="0.2">
      <c r="A23" s="37">
        <v>15</v>
      </c>
      <c r="B23" s="47" t="s">
        <v>31</v>
      </c>
      <c r="C23" s="46" t="s">
        <v>9</v>
      </c>
      <c r="D23" s="81">
        <v>394574</v>
      </c>
      <c r="E23" s="81">
        <v>435542</v>
      </c>
      <c r="F23" s="81">
        <v>455618</v>
      </c>
      <c r="G23" s="81">
        <v>460184</v>
      </c>
      <c r="H23" s="81">
        <v>466584</v>
      </c>
      <c r="I23" s="81">
        <v>518603</v>
      </c>
      <c r="J23" s="81">
        <v>491114</v>
      </c>
      <c r="K23" s="81">
        <v>536247</v>
      </c>
      <c r="L23" s="81">
        <v>602285</v>
      </c>
      <c r="M23" s="81">
        <v>625277</v>
      </c>
      <c r="N23" s="81">
        <v>579621</v>
      </c>
      <c r="O23" s="81">
        <v>683862</v>
      </c>
      <c r="P23" s="81">
        <v>871221</v>
      </c>
      <c r="Q23" s="81">
        <v>825984</v>
      </c>
    </row>
    <row r="24" spans="1:17" x14ac:dyDescent="0.2">
      <c r="A24" s="39"/>
      <c r="B24" s="48"/>
      <c r="C24" s="49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</row>
    <row r="25" spans="1:17" x14ac:dyDescent="0.2">
      <c r="A25" s="35"/>
      <c r="B25" s="51" t="s">
        <v>32</v>
      </c>
      <c r="C25" s="52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</row>
    <row r="26" spans="1:17" x14ac:dyDescent="0.2">
      <c r="A26" s="37">
        <v>16</v>
      </c>
      <c r="B26" s="47" t="s">
        <v>33</v>
      </c>
      <c r="C26" s="46" t="s">
        <v>10</v>
      </c>
      <c r="D26" s="81">
        <v>311717</v>
      </c>
      <c r="E26" s="81">
        <v>319557</v>
      </c>
      <c r="F26" s="81">
        <v>323867</v>
      </c>
      <c r="G26" s="81">
        <v>324676</v>
      </c>
      <c r="H26" s="81">
        <v>328166</v>
      </c>
      <c r="I26" s="81">
        <v>330267</v>
      </c>
      <c r="J26" s="81">
        <v>340586</v>
      </c>
      <c r="K26" s="81">
        <v>352818</v>
      </c>
      <c r="L26" s="81">
        <v>372900</v>
      </c>
      <c r="M26" s="81">
        <v>393062</v>
      </c>
      <c r="N26" s="81">
        <v>406330</v>
      </c>
      <c r="O26" s="81">
        <v>423799</v>
      </c>
      <c r="P26" s="81">
        <v>454769</v>
      </c>
      <c r="Q26" s="81">
        <v>489593</v>
      </c>
    </row>
    <row r="27" spans="1:17" x14ac:dyDescent="0.2">
      <c r="A27" s="37">
        <v>17</v>
      </c>
      <c r="B27" s="47" t="s">
        <v>34</v>
      </c>
      <c r="C27" s="46" t="s">
        <v>11</v>
      </c>
      <c r="D27" s="81">
        <v>265491</v>
      </c>
      <c r="E27" s="81">
        <v>268734</v>
      </c>
      <c r="F27" s="81">
        <v>267371</v>
      </c>
      <c r="G27" s="81">
        <v>270735</v>
      </c>
      <c r="H27" s="81">
        <v>273811</v>
      </c>
      <c r="I27" s="81">
        <v>288939</v>
      </c>
      <c r="J27" s="81">
        <v>292237</v>
      </c>
      <c r="K27" s="81">
        <v>306631</v>
      </c>
      <c r="L27" s="81">
        <v>328764</v>
      </c>
      <c r="M27" s="81">
        <v>344713</v>
      </c>
      <c r="N27" s="81">
        <v>340593</v>
      </c>
      <c r="O27" s="81">
        <v>385948</v>
      </c>
      <c r="P27" s="81">
        <v>441318</v>
      </c>
      <c r="Q27" s="81">
        <v>474793</v>
      </c>
    </row>
    <row r="28" spans="1:17" x14ac:dyDescent="0.2">
      <c r="A28" s="37">
        <v>18</v>
      </c>
      <c r="B28" s="47" t="s">
        <v>35</v>
      </c>
      <c r="C28" s="46" t="s">
        <v>12</v>
      </c>
      <c r="D28" s="81">
        <v>72553</v>
      </c>
      <c r="E28" s="81">
        <v>72389</v>
      </c>
      <c r="F28" s="81">
        <v>70984</v>
      </c>
      <c r="G28" s="81">
        <v>73774</v>
      </c>
      <c r="H28" s="81">
        <v>78079</v>
      </c>
      <c r="I28" s="81">
        <v>79430</v>
      </c>
      <c r="J28" s="81">
        <v>84725</v>
      </c>
      <c r="K28" s="81">
        <v>88314</v>
      </c>
      <c r="L28" s="81">
        <v>96206</v>
      </c>
      <c r="M28" s="81">
        <v>103164</v>
      </c>
      <c r="N28" s="81">
        <v>105060</v>
      </c>
      <c r="O28" s="81">
        <v>114025</v>
      </c>
      <c r="P28" s="81">
        <v>118778</v>
      </c>
      <c r="Q28" s="81">
        <v>123115</v>
      </c>
    </row>
    <row r="29" spans="1:17" x14ac:dyDescent="0.2">
      <c r="A29" s="37">
        <v>19</v>
      </c>
      <c r="B29" s="47" t="s">
        <v>36</v>
      </c>
      <c r="C29" s="46" t="s">
        <v>13</v>
      </c>
      <c r="D29" s="81">
        <v>10943</v>
      </c>
      <c r="E29" s="81">
        <v>10355</v>
      </c>
      <c r="F29" s="81">
        <v>9530</v>
      </c>
      <c r="G29" s="81">
        <v>8918</v>
      </c>
      <c r="H29" s="81">
        <v>8461</v>
      </c>
      <c r="I29" s="81">
        <v>8640</v>
      </c>
      <c r="J29" s="81">
        <v>9321</v>
      </c>
      <c r="K29" s="81">
        <v>10058</v>
      </c>
      <c r="L29" s="81">
        <v>10597</v>
      </c>
      <c r="M29" s="81">
        <v>11172</v>
      </c>
      <c r="N29" s="81">
        <v>35520</v>
      </c>
      <c r="O29" s="81">
        <v>32222</v>
      </c>
      <c r="P29" s="81">
        <v>21045</v>
      </c>
      <c r="Q29" s="81">
        <v>19902</v>
      </c>
    </row>
    <row r="30" spans="1:17" x14ac:dyDescent="0.2">
      <c r="A30" s="39"/>
      <c r="B30" s="48"/>
      <c r="C30" s="49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</row>
    <row r="31" spans="1:17" x14ac:dyDescent="0.2">
      <c r="A31" s="56">
        <v>20</v>
      </c>
      <c r="B31" s="57" t="s">
        <v>75</v>
      </c>
      <c r="C31" s="58" t="s">
        <v>14</v>
      </c>
      <c r="D31" s="81">
        <v>638818</v>
      </c>
      <c r="E31" s="81">
        <v>650325</v>
      </c>
      <c r="F31" s="81">
        <v>652692</v>
      </c>
      <c r="G31" s="81">
        <v>660267</v>
      </c>
      <c r="H31" s="81">
        <v>671595</v>
      </c>
      <c r="I31" s="81">
        <v>689996</v>
      </c>
      <c r="J31" s="81">
        <v>708227</v>
      </c>
      <c r="K31" s="81">
        <v>737705</v>
      </c>
      <c r="L31" s="81">
        <v>787273</v>
      </c>
      <c r="M31" s="81">
        <v>829767</v>
      </c>
      <c r="N31" s="81">
        <v>816463</v>
      </c>
      <c r="O31" s="81">
        <v>891550</v>
      </c>
      <c r="P31" s="81">
        <v>993820</v>
      </c>
      <c r="Q31" s="81">
        <v>1067599</v>
      </c>
    </row>
    <row r="32" spans="1:17" x14ac:dyDescent="0.2">
      <c r="A32" s="35"/>
      <c r="B32" s="59"/>
      <c r="C32" s="52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</row>
    <row r="33" spans="1:17" x14ac:dyDescent="0.2">
      <c r="A33" s="37">
        <v>21</v>
      </c>
      <c r="B33" s="60" t="s">
        <v>37</v>
      </c>
      <c r="C33" s="61" t="s">
        <v>10</v>
      </c>
      <c r="D33" s="81">
        <v>1211</v>
      </c>
      <c r="E33" s="81">
        <v>1366</v>
      </c>
      <c r="F33" s="81">
        <v>1464</v>
      </c>
      <c r="G33" s="81">
        <v>1564</v>
      </c>
      <c r="H33" s="81">
        <v>1766</v>
      </c>
      <c r="I33" s="81">
        <v>1903</v>
      </c>
      <c r="J33" s="81">
        <v>1796</v>
      </c>
      <c r="K33" s="81">
        <v>1825</v>
      </c>
      <c r="L33" s="81">
        <v>3042</v>
      </c>
      <c r="M33" s="81">
        <v>3176</v>
      </c>
      <c r="N33" s="81">
        <v>3095</v>
      </c>
      <c r="O33" s="81">
        <v>3242</v>
      </c>
      <c r="P33" s="81">
        <v>3436</v>
      </c>
      <c r="Q33" s="81">
        <v>3638</v>
      </c>
    </row>
    <row r="34" spans="1:17" x14ac:dyDescent="0.2">
      <c r="A34" s="37">
        <v>22</v>
      </c>
      <c r="B34" s="62" t="s">
        <v>38</v>
      </c>
      <c r="C34" s="61" t="s">
        <v>10</v>
      </c>
      <c r="D34" s="81">
        <v>8635</v>
      </c>
      <c r="E34" s="81">
        <v>9190</v>
      </c>
      <c r="F34" s="81">
        <v>9140</v>
      </c>
      <c r="G34" s="81">
        <v>8769</v>
      </c>
      <c r="H34" s="81">
        <v>8420</v>
      </c>
      <c r="I34" s="81">
        <v>8591</v>
      </c>
      <c r="J34" s="81">
        <v>8841</v>
      </c>
      <c r="K34" s="81">
        <v>9347</v>
      </c>
      <c r="L34" s="81">
        <v>11173</v>
      </c>
      <c r="M34" s="81">
        <v>11890</v>
      </c>
      <c r="N34" s="81">
        <v>11613</v>
      </c>
      <c r="O34" s="81">
        <v>12229</v>
      </c>
      <c r="P34" s="81">
        <v>13730</v>
      </c>
      <c r="Q34" s="81">
        <v>14821</v>
      </c>
    </row>
    <row r="35" spans="1:17" x14ac:dyDescent="0.2">
      <c r="A35" s="37">
        <v>23</v>
      </c>
      <c r="B35" s="62" t="s">
        <v>49</v>
      </c>
      <c r="C35" s="152" t="s">
        <v>12</v>
      </c>
      <c r="D35" s="81">
        <v>1968</v>
      </c>
      <c r="E35" s="81">
        <v>2186</v>
      </c>
      <c r="F35" s="81">
        <v>2047</v>
      </c>
      <c r="G35" s="81">
        <v>2009</v>
      </c>
      <c r="H35" s="81">
        <v>2416</v>
      </c>
      <c r="I35" s="81">
        <v>3117</v>
      </c>
      <c r="J35" s="81">
        <v>3098</v>
      </c>
      <c r="K35" s="81">
        <v>3139</v>
      </c>
      <c r="L35" s="81">
        <v>3061</v>
      </c>
      <c r="M35" s="81">
        <v>3273</v>
      </c>
      <c r="N35" s="81">
        <v>3217</v>
      </c>
      <c r="O35" s="81">
        <v>3756</v>
      </c>
      <c r="P35" s="81">
        <v>4775</v>
      </c>
      <c r="Q35" s="81">
        <v>4283</v>
      </c>
    </row>
    <row r="36" spans="1:17" x14ac:dyDescent="0.2">
      <c r="A36" s="37">
        <v>24</v>
      </c>
      <c r="B36" s="62" t="s">
        <v>50</v>
      </c>
      <c r="C36" s="152" t="s">
        <v>13</v>
      </c>
      <c r="D36" s="81">
        <v>1299</v>
      </c>
      <c r="E36" s="81">
        <v>1451</v>
      </c>
      <c r="F36" s="81">
        <v>1381</v>
      </c>
      <c r="G36" s="81">
        <v>1543</v>
      </c>
      <c r="H36" s="81">
        <v>1279</v>
      </c>
      <c r="I36" s="81">
        <v>1598</v>
      </c>
      <c r="J36" s="81">
        <v>1427</v>
      </c>
      <c r="K36" s="81">
        <v>1497</v>
      </c>
      <c r="L36" s="81">
        <v>1491</v>
      </c>
      <c r="M36" s="81">
        <v>1571</v>
      </c>
      <c r="N36" s="81">
        <v>1623</v>
      </c>
      <c r="O36" s="81">
        <v>1713</v>
      </c>
      <c r="P36" s="81">
        <v>1854</v>
      </c>
      <c r="Q36" s="81">
        <v>1917</v>
      </c>
    </row>
    <row r="37" spans="1:17" x14ac:dyDescent="0.2">
      <c r="A37" s="37">
        <v>25</v>
      </c>
      <c r="B37" s="63" t="s">
        <v>39</v>
      </c>
      <c r="C37" s="61" t="s">
        <v>15</v>
      </c>
      <c r="D37" s="81">
        <v>225261</v>
      </c>
      <c r="E37" s="81">
        <v>241647</v>
      </c>
      <c r="F37" s="81">
        <v>229965</v>
      </c>
      <c r="G37" s="81">
        <v>235721</v>
      </c>
      <c r="H37" s="81">
        <v>266236</v>
      </c>
      <c r="I37" s="81">
        <v>258891</v>
      </c>
      <c r="J37" s="81">
        <v>257436</v>
      </c>
      <c r="K37" s="81">
        <v>260170</v>
      </c>
      <c r="L37" s="81">
        <v>299252</v>
      </c>
      <c r="M37" s="81">
        <v>278599</v>
      </c>
      <c r="N37" s="81">
        <v>213099</v>
      </c>
      <c r="O37" s="81">
        <v>274016</v>
      </c>
      <c r="P37" s="81">
        <v>351555</v>
      </c>
      <c r="Q37" s="81">
        <v>373036</v>
      </c>
    </row>
    <row r="38" spans="1:17" x14ac:dyDescent="0.2">
      <c r="A38" s="37">
        <v>26</v>
      </c>
      <c r="B38" s="63" t="s">
        <v>40</v>
      </c>
      <c r="C38" s="61" t="s">
        <v>15</v>
      </c>
      <c r="D38" s="81">
        <v>215799</v>
      </c>
      <c r="E38" s="81">
        <v>224124</v>
      </c>
      <c r="F38" s="81">
        <v>209976</v>
      </c>
      <c r="G38" s="81">
        <v>218363</v>
      </c>
      <c r="H38" s="81">
        <v>259613</v>
      </c>
      <c r="I38" s="81">
        <v>248198</v>
      </c>
      <c r="J38" s="81">
        <v>265910</v>
      </c>
      <c r="K38" s="81">
        <v>259490</v>
      </c>
      <c r="L38" s="81">
        <v>294395</v>
      </c>
      <c r="M38" s="81">
        <v>286245</v>
      </c>
      <c r="N38" s="81">
        <v>228449</v>
      </c>
      <c r="O38" s="81">
        <v>252160</v>
      </c>
      <c r="P38" s="81">
        <v>352984</v>
      </c>
      <c r="Q38" s="81">
        <v>368396</v>
      </c>
    </row>
    <row r="39" spans="1:17" s="31" customFormat="1" ht="11.25" x14ac:dyDescent="0.2">
      <c r="A39" s="37"/>
      <c r="B39" s="64"/>
      <c r="C39" s="33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</row>
    <row r="40" spans="1:17" s="31" customFormat="1" ht="11.25" x14ac:dyDescent="0.2">
      <c r="A40" s="66">
        <v>27</v>
      </c>
      <c r="B40" s="67" t="s">
        <v>76</v>
      </c>
      <c r="C40" s="58" t="s">
        <v>17</v>
      </c>
      <c r="D40" s="82">
        <v>640187</v>
      </c>
      <c r="E40" s="82">
        <v>659289</v>
      </c>
      <c r="F40" s="82">
        <v>664339</v>
      </c>
      <c r="G40" s="82">
        <v>669954</v>
      </c>
      <c r="H40" s="82">
        <v>670427</v>
      </c>
      <c r="I40" s="82">
        <v>692482</v>
      </c>
      <c r="J40" s="82">
        <v>691037</v>
      </c>
      <c r="K40" s="82">
        <v>729221</v>
      </c>
      <c r="L40" s="82">
        <v>782429</v>
      </c>
      <c r="M40" s="82">
        <v>811705</v>
      </c>
      <c r="N40" s="82">
        <v>791001</v>
      </c>
      <c r="O40" s="82">
        <v>902376</v>
      </c>
      <c r="P40" s="82">
        <v>979176</v>
      </c>
      <c r="Q40" s="82">
        <v>1058690</v>
      </c>
    </row>
    <row r="41" spans="1:17" s="31" customFormat="1" ht="11.25" x14ac:dyDescent="0.2">
      <c r="A41" s="37"/>
      <c r="B41" s="64"/>
      <c r="C41" s="33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</row>
    <row r="42" spans="1:17" s="31" customFormat="1" ht="11.25" x14ac:dyDescent="0.2">
      <c r="A42" s="37">
        <v>28</v>
      </c>
      <c r="B42" s="68" t="s">
        <v>77</v>
      </c>
      <c r="C42" s="209"/>
      <c r="D42" s="22">
        <v>9475</v>
      </c>
      <c r="E42" s="22">
        <v>10101</v>
      </c>
      <c r="F42" s="22">
        <v>10950</v>
      </c>
      <c r="G42" s="22">
        <v>15371</v>
      </c>
      <c r="H42" s="24"/>
      <c r="I42" s="24"/>
      <c r="J42" s="24"/>
      <c r="K42" s="24"/>
      <c r="L42" s="24"/>
      <c r="M42" s="24"/>
      <c r="N42" s="24"/>
      <c r="O42" s="24"/>
      <c r="P42" s="24"/>
      <c r="Q42" s="24"/>
    </row>
    <row r="43" spans="1:17" s="31" customFormat="1" ht="11.25" x14ac:dyDescent="0.2">
      <c r="A43" s="37"/>
      <c r="B43" s="69" t="s">
        <v>78</v>
      </c>
      <c r="C43" s="4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</row>
    <row r="44" spans="1:17" s="31" customFormat="1" ht="11.25" x14ac:dyDescent="0.2">
      <c r="A44" s="37"/>
      <c r="B44" s="70"/>
      <c r="C44" s="71"/>
      <c r="D44" s="22"/>
      <c r="E44" s="22"/>
      <c r="F44" s="22"/>
      <c r="G44" s="22"/>
      <c r="H44" s="24"/>
      <c r="I44" s="24"/>
      <c r="J44" s="24"/>
      <c r="K44" s="24"/>
      <c r="L44" s="24"/>
      <c r="M44" s="24"/>
      <c r="N44" s="24"/>
      <c r="O44" s="24"/>
      <c r="P44" s="24"/>
      <c r="Q44" s="24"/>
    </row>
    <row r="45" spans="1:17" s="31" customFormat="1" ht="11.25" x14ac:dyDescent="0.2">
      <c r="A45" s="56">
        <v>29</v>
      </c>
      <c r="B45" s="72" t="s">
        <v>41</v>
      </c>
      <c r="C45" s="58" t="s">
        <v>17</v>
      </c>
      <c r="D45" s="73">
        <v>630712</v>
      </c>
      <c r="E45" s="73">
        <v>649188</v>
      </c>
      <c r="F45" s="73">
        <v>653389</v>
      </c>
      <c r="G45" s="73">
        <v>654583</v>
      </c>
      <c r="H45" s="85"/>
      <c r="I45" s="85"/>
      <c r="J45" s="85"/>
      <c r="K45" s="85"/>
      <c r="L45" s="85"/>
      <c r="M45" s="85"/>
      <c r="N45" s="85"/>
      <c r="O45" s="85"/>
      <c r="P45" s="85"/>
      <c r="Q45" s="85"/>
    </row>
    <row r="46" spans="1:17" ht="14.25" customHeight="1" x14ac:dyDescent="0.2">
      <c r="A46" s="30"/>
      <c r="B46" s="30"/>
    </row>
    <row r="47" spans="1:17" x14ac:dyDescent="0.2">
      <c r="A47" s="2" t="s">
        <v>84</v>
      </c>
      <c r="B47" s="74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x14ac:dyDescent="0.2">
      <c r="A48" s="75" t="s">
        <v>42</v>
      </c>
      <c r="B48" s="74"/>
      <c r="C48" s="1"/>
      <c r="D48" s="4">
        <f t="shared" ref="D48:I48" si="0">D9-(D7-D8)</f>
        <v>0</v>
      </c>
      <c r="E48" s="4">
        <f t="shared" si="0"/>
        <v>0</v>
      </c>
      <c r="F48" s="4">
        <f t="shared" si="0"/>
        <v>0</v>
      </c>
      <c r="G48" s="4">
        <f t="shared" si="0"/>
        <v>0</v>
      </c>
      <c r="H48" s="4">
        <f t="shared" si="0"/>
        <v>0</v>
      </c>
      <c r="I48" s="4">
        <f t="shared" si="0"/>
        <v>0</v>
      </c>
      <c r="J48" s="4">
        <f t="shared" ref="J48" si="1">J9-(J7-J8)</f>
        <v>0</v>
      </c>
      <c r="K48" s="4">
        <f t="shared" ref="K48" si="2">K9-(K7-K8)</f>
        <v>0</v>
      </c>
      <c r="L48" s="4">
        <f t="shared" ref="L48" si="3">L9-(L7-L8)</f>
        <v>0</v>
      </c>
      <c r="M48" s="4">
        <f t="shared" ref="M48:N48" si="4">M9-(M7-M8)</f>
        <v>0</v>
      </c>
      <c r="N48" s="4">
        <f t="shared" si="4"/>
        <v>0</v>
      </c>
      <c r="O48" s="4">
        <f t="shared" ref="O48:Q48" si="5">O9-(O7-O8)</f>
        <v>0</v>
      </c>
      <c r="P48" s="4">
        <f t="shared" si="5"/>
        <v>0</v>
      </c>
      <c r="Q48" s="4">
        <f t="shared" si="5"/>
        <v>0</v>
      </c>
    </row>
    <row r="49" spans="1:17" x14ac:dyDescent="0.2">
      <c r="A49" s="75" t="s">
        <v>43</v>
      </c>
      <c r="B49" s="74"/>
      <c r="C49" s="1"/>
      <c r="D49" s="4">
        <f t="shared" ref="D49:I49" si="6">D31-(D9+D10-D11)</f>
        <v>0</v>
      </c>
      <c r="E49" s="4">
        <f t="shared" si="6"/>
        <v>0</v>
      </c>
      <c r="F49" s="4">
        <f t="shared" si="6"/>
        <v>0</v>
      </c>
      <c r="G49" s="4">
        <f t="shared" si="6"/>
        <v>0</v>
      </c>
      <c r="H49" s="4">
        <f t="shared" si="6"/>
        <v>0</v>
      </c>
      <c r="I49" s="4">
        <f t="shared" si="6"/>
        <v>0</v>
      </c>
      <c r="J49" s="4">
        <f t="shared" ref="J49" si="7">J31-(J9+J10-J11)</f>
        <v>0</v>
      </c>
      <c r="K49" s="4">
        <f t="shared" ref="K49" si="8">K31-(K9+K10-K11)</f>
        <v>0</v>
      </c>
      <c r="L49" s="4">
        <f t="shared" ref="L49" si="9">L31-(L9+L10-L11)</f>
        <v>0</v>
      </c>
      <c r="M49" s="4">
        <f t="shared" ref="M49:N49" si="10">M31-(M9+M10-M11)</f>
        <v>0</v>
      </c>
      <c r="N49" s="4">
        <f t="shared" si="10"/>
        <v>0</v>
      </c>
      <c r="O49" s="4">
        <f t="shared" ref="O49:Q49" si="11">O31-(O9+O10-O11)</f>
        <v>0</v>
      </c>
      <c r="P49" s="4">
        <f t="shared" si="11"/>
        <v>0</v>
      </c>
      <c r="Q49" s="4">
        <f t="shared" si="11"/>
        <v>0</v>
      </c>
    </row>
    <row r="50" spans="1:17" x14ac:dyDescent="0.2">
      <c r="A50" s="76" t="s">
        <v>44</v>
      </c>
      <c r="B50" s="74"/>
      <c r="C50" s="1"/>
      <c r="D50" s="4">
        <f t="shared" ref="D50:I50" si="12">D31-(D14+D18+D22-D23)</f>
        <v>0</v>
      </c>
      <c r="E50" s="4">
        <f t="shared" si="12"/>
        <v>0</v>
      </c>
      <c r="F50" s="4">
        <f t="shared" si="12"/>
        <v>0</v>
      </c>
      <c r="G50" s="4">
        <f t="shared" si="12"/>
        <v>0</v>
      </c>
      <c r="H50" s="4">
        <f t="shared" si="12"/>
        <v>0</v>
      </c>
      <c r="I50" s="4">
        <f t="shared" si="12"/>
        <v>0</v>
      </c>
      <c r="J50" s="4">
        <f t="shared" ref="J50" si="13">J31-(J14+J18+J22-J23)</f>
        <v>0</v>
      </c>
      <c r="K50" s="4">
        <f t="shared" ref="K50" si="14">K31-(K14+K18+K22-K23)</f>
        <v>0</v>
      </c>
      <c r="L50" s="4">
        <f t="shared" ref="L50" si="15">L31-(L14+L18+L22-L23)</f>
        <v>0</v>
      </c>
      <c r="M50" s="4">
        <f t="shared" ref="M50:N50" si="16">M31-(M14+M18+M22-M23)</f>
        <v>0</v>
      </c>
      <c r="N50" s="4">
        <f t="shared" si="16"/>
        <v>0</v>
      </c>
      <c r="O50" s="4">
        <f t="shared" ref="O50:Q50" si="17">O31-(O14+O18+O22-O23)</f>
        <v>0</v>
      </c>
      <c r="P50" s="4">
        <f t="shared" si="17"/>
        <v>0</v>
      </c>
      <c r="Q50" s="4">
        <f t="shared" si="17"/>
        <v>0</v>
      </c>
    </row>
    <row r="51" spans="1:17" x14ac:dyDescent="0.2">
      <c r="A51" s="76" t="s">
        <v>48</v>
      </c>
      <c r="B51" s="74"/>
      <c r="C51" s="1"/>
      <c r="D51" s="4">
        <f t="shared" ref="D51:I51" si="18">D14-(D15+D16+D17)</f>
        <v>0</v>
      </c>
      <c r="E51" s="4">
        <f t="shared" si="18"/>
        <v>0</v>
      </c>
      <c r="F51" s="4">
        <f t="shared" si="18"/>
        <v>0</v>
      </c>
      <c r="G51" s="4">
        <f t="shared" si="18"/>
        <v>0</v>
      </c>
      <c r="H51" s="4">
        <f t="shared" si="18"/>
        <v>0</v>
      </c>
      <c r="I51" s="4">
        <f t="shared" si="18"/>
        <v>0</v>
      </c>
      <c r="J51" s="4">
        <f t="shared" ref="J51" si="19">J14-(J15+J16+J17)</f>
        <v>0</v>
      </c>
      <c r="K51" s="4">
        <f t="shared" ref="K51" si="20">K14-(K15+K16+K17)</f>
        <v>0</v>
      </c>
      <c r="L51" s="4">
        <f t="shared" ref="L51" si="21">L14-(L15+L16+L17)</f>
        <v>0</v>
      </c>
      <c r="M51" s="4">
        <f t="shared" ref="M51:N51" si="22">M14-(M15+M16+M17)</f>
        <v>0</v>
      </c>
      <c r="N51" s="4">
        <f t="shared" si="22"/>
        <v>0</v>
      </c>
      <c r="O51" s="4">
        <f t="shared" ref="O51:Q51" si="23">O14-(O15+O16+O17)</f>
        <v>0</v>
      </c>
      <c r="P51" s="4">
        <f t="shared" si="23"/>
        <v>0</v>
      </c>
      <c r="Q51" s="4">
        <f t="shared" si="23"/>
        <v>0</v>
      </c>
    </row>
    <row r="52" spans="1:17" x14ac:dyDescent="0.2">
      <c r="A52" s="75" t="s">
        <v>45</v>
      </c>
      <c r="B52" s="74"/>
      <c r="C52" s="1"/>
      <c r="D52" s="4">
        <f t="shared" ref="D52:I52" si="24">D18-(D19+D20+D21)</f>
        <v>0</v>
      </c>
      <c r="E52" s="4">
        <f t="shared" si="24"/>
        <v>0</v>
      </c>
      <c r="F52" s="4">
        <f t="shared" si="24"/>
        <v>0</v>
      </c>
      <c r="G52" s="4">
        <f t="shared" si="24"/>
        <v>0</v>
      </c>
      <c r="H52" s="4">
        <f t="shared" si="24"/>
        <v>0</v>
      </c>
      <c r="I52" s="4">
        <f t="shared" si="24"/>
        <v>0</v>
      </c>
      <c r="J52" s="4">
        <f t="shared" ref="J52" si="25">J18-(J19+J20+J21)</f>
        <v>0</v>
      </c>
      <c r="K52" s="4">
        <f t="shared" ref="K52" si="26">K18-(K19+K20+K21)</f>
        <v>0</v>
      </c>
      <c r="L52" s="4">
        <f t="shared" ref="L52" si="27">L18-(L19+L20+L21)</f>
        <v>0</v>
      </c>
      <c r="M52" s="4">
        <f t="shared" ref="M52:N52" si="28">M18-(M19+M20+M21)</f>
        <v>0</v>
      </c>
      <c r="N52" s="4">
        <f t="shared" si="28"/>
        <v>0</v>
      </c>
      <c r="O52" s="4">
        <f t="shared" ref="O52:Q52" si="29">O18-(O19+O20+O21)</f>
        <v>0</v>
      </c>
      <c r="P52" s="4">
        <f t="shared" si="29"/>
        <v>0</v>
      </c>
      <c r="Q52" s="4">
        <f t="shared" si="29"/>
        <v>0</v>
      </c>
    </row>
    <row r="53" spans="1:17" x14ac:dyDescent="0.2">
      <c r="A53" s="75" t="s">
        <v>46</v>
      </c>
      <c r="B53" s="74"/>
      <c r="C53" s="1"/>
      <c r="D53" s="4">
        <f t="shared" ref="D53:I53" si="30">D31-(D26+D27+D28-D29)</f>
        <v>0</v>
      </c>
      <c r="E53" s="4">
        <f t="shared" si="30"/>
        <v>0</v>
      </c>
      <c r="F53" s="4">
        <f t="shared" si="30"/>
        <v>0</v>
      </c>
      <c r="G53" s="4">
        <f t="shared" si="30"/>
        <v>0</v>
      </c>
      <c r="H53" s="4">
        <f t="shared" si="30"/>
        <v>0</v>
      </c>
      <c r="I53" s="4">
        <f t="shared" si="30"/>
        <v>0</v>
      </c>
      <c r="J53" s="4">
        <f t="shared" ref="J53" si="31">J31-(J26+J27+J28-J29)</f>
        <v>0</v>
      </c>
      <c r="K53" s="4">
        <f t="shared" ref="K53" si="32">K31-(K26+K27+K28-K29)</f>
        <v>0</v>
      </c>
      <c r="L53" s="4">
        <f t="shared" ref="L53" si="33">L31-(L26+L27+L28-L29)</f>
        <v>0</v>
      </c>
      <c r="M53" s="4">
        <f t="shared" ref="M53:N53" si="34">M31-(M26+M27+M28-M29)</f>
        <v>0</v>
      </c>
      <c r="N53" s="4">
        <f t="shared" si="34"/>
        <v>0</v>
      </c>
      <c r="O53" s="4">
        <f t="shared" ref="O53:Q53" si="35">O31-(O26+O27+O28-O29)</f>
        <v>0</v>
      </c>
      <c r="P53" s="4">
        <f t="shared" si="35"/>
        <v>0</v>
      </c>
      <c r="Q53" s="4">
        <f t="shared" si="35"/>
        <v>0</v>
      </c>
    </row>
    <row r="54" spans="1:17" x14ac:dyDescent="0.2">
      <c r="A54" s="77" t="s">
        <v>47</v>
      </c>
      <c r="B54" s="78"/>
      <c r="C54" s="78"/>
      <c r="D54" s="4">
        <f t="shared" ref="D54:I54" si="36">D40-(D31+D33+D36+D37-D34-D35-D38)</f>
        <v>0</v>
      </c>
      <c r="E54" s="4">
        <f t="shared" si="36"/>
        <v>0</v>
      </c>
      <c r="F54" s="4">
        <f t="shared" si="36"/>
        <v>0</v>
      </c>
      <c r="G54" s="4">
        <f t="shared" si="36"/>
        <v>0</v>
      </c>
      <c r="H54" s="4">
        <f t="shared" si="36"/>
        <v>0</v>
      </c>
      <c r="I54" s="4">
        <f t="shared" si="36"/>
        <v>0</v>
      </c>
      <c r="J54" s="4">
        <f t="shared" ref="J54" si="37">J40-(J31+J33+J36+J37-J34-J35-J38)</f>
        <v>0</v>
      </c>
      <c r="K54" s="4">
        <f t="shared" ref="K54" si="38">K40-(K31+K33+K36+K37-K34-K35-K38)</f>
        <v>0</v>
      </c>
      <c r="L54" s="4">
        <f t="shared" ref="L54" si="39">L40-(L31+L33+L36+L37-L34-L35-L38)</f>
        <v>0</v>
      </c>
      <c r="M54" s="4">
        <f t="shared" ref="M54:N54" si="40">M40-(M31+M33+M36+M37-M34-M35-M38)</f>
        <v>0</v>
      </c>
      <c r="N54" s="4">
        <f t="shared" si="40"/>
        <v>0</v>
      </c>
      <c r="O54" s="4">
        <f t="shared" ref="O54:Q54" si="41">O40-(O31+O33+O36+O37-O34-O35-O38)</f>
        <v>0</v>
      </c>
      <c r="P54" s="4">
        <f t="shared" si="41"/>
        <v>0</v>
      </c>
      <c r="Q54" s="4">
        <f t="shared" si="41"/>
        <v>0</v>
      </c>
    </row>
    <row r="55" spans="1:17" x14ac:dyDescent="0.2">
      <c r="A55" s="77" t="s">
        <v>79</v>
      </c>
      <c r="B55" s="78"/>
      <c r="C55" s="78"/>
      <c r="D55" s="4">
        <f t="shared" ref="D55:G55" si="42">D45-(D40-D42)</f>
        <v>0</v>
      </c>
      <c r="E55" s="4">
        <f t="shared" si="42"/>
        <v>0</v>
      </c>
      <c r="F55" s="4">
        <f t="shared" si="42"/>
        <v>0</v>
      </c>
      <c r="G55" s="4">
        <f t="shared" si="42"/>
        <v>0</v>
      </c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x14ac:dyDescent="0.2">
      <c r="A56" s="33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</row>
    <row r="57" spans="1:17" x14ac:dyDescent="0.2">
      <c r="A57" s="33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</row>
    <row r="58" spans="1:17" x14ac:dyDescent="0.2">
      <c r="A58" s="33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</row>
    <row r="59" spans="1:17" x14ac:dyDescent="0.2">
      <c r="A59" s="79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</row>
    <row r="60" spans="1:17" x14ac:dyDescent="0.2">
      <c r="A60" s="79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</row>
    <row r="61" spans="1:17" x14ac:dyDescent="0.2">
      <c r="A61" s="33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</row>
    <row r="62" spans="1:17" x14ac:dyDescent="0.2">
      <c r="A62" s="79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</row>
  </sheetData>
  <sheetProtection algorithmName="SHA-512" hashValue="uaLg0Vav0LdViWtEAY3Tq8pDI56ipbSC9wH4I5W+7cfDUuTemPgQueMYLXTQ4AhRxMp2rfxSoonW0G5U7Zoagw==" saltValue="735bntohyviyDkGpjWBTIQ==" spinCount="100000" sheet="1" objects="1" scenarios="1"/>
  <mergeCells count="5">
    <mergeCell ref="D3:Q3"/>
    <mergeCell ref="A1:B1"/>
    <mergeCell ref="A2:B2"/>
    <mergeCell ref="A3:B3"/>
    <mergeCell ref="A4:B4"/>
  </mergeCells>
  <conditionalFormatting sqref="D48:Q55">
    <cfRule type="cellIs" dxfId="7" priority="1" stopIfTrue="1" operator="lessThan">
      <formula>0</formula>
    </cfRule>
    <cfRule type="cellIs" dxfId="6" priority="2" stopIfTrue="1" operator="greaterThan">
      <formula>0</formula>
    </cfRule>
  </conditionalFormatting>
  <printOptions horizontalCentered="1" verticalCentered="1"/>
  <pageMargins left="0.19685039370078741" right="0.19685039370078741" top="0.86614173228346458" bottom="1.0629921259842521" header="0" footer="0"/>
  <pageSetup scale="68" orientation="landscape" r:id="rId1"/>
  <headerFooter alignWithMargins="0">
    <oddFooter>&amp;L&amp;A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29"/>
  <sheetViews>
    <sheetView showGridLines="0" zoomScaleNormal="100" zoomScaleSheetLayoutView="100" workbookViewId="0"/>
  </sheetViews>
  <sheetFormatPr defaultColWidth="9.140625" defaultRowHeight="12.75" x14ac:dyDescent="0.2"/>
  <cols>
    <col min="1" max="1" width="69.7109375" style="12" customWidth="1"/>
    <col min="2" max="5" width="8.7109375" style="12" customWidth="1"/>
    <col min="6" max="13" width="6.7109375" style="12" customWidth="1"/>
    <col min="14" max="16384" width="9.140625" style="12"/>
  </cols>
  <sheetData>
    <row r="1" spans="1:5" ht="15.75" customHeight="1" x14ac:dyDescent="0.25">
      <c r="A1" s="7" t="str">
        <f>'1 - 2024 (NL)'!A1</f>
        <v>GNI QUESTIONNAIRE  2024</v>
      </c>
      <c r="B1" s="8"/>
      <c r="C1" s="9"/>
      <c r="D1" s="10" t="str">
        <f>'1 - 2024 (NL)'!I1</f>
        <v>NETHERLANDS</v>
      </c>
      <c r="E1" s="83"/>
    </row>
    <row r="2" spans="1:5" ht="14.25" customHeight="1" x14ac:dyDescent="0.2">
      <c r="A2" s="13" t="s">
        <v>51</v>
      </c>
      <c r="B2" s="14"/>
      <c r="C2" s="15"/>
      <c r="D2" s="16" t="str">
        <f>'1 - 2024 (NL)'!I2</f>
        <v>million EUR</v>
      </c>
      <c r="E2" s="84"/>
    </row>
    <row r="3" spans="1:5" ht="12" customHeight="1" x14ac:dyDescent="0.2">
      <c r="A3" s="18" t="s">
        <v>80</v>
      </c>
      <c r="B3" s="217"/>
      <c r="C3" s="218"/>
      <c r="D3" s="218"/>
      <c r="E3" s="219"/>
    </row>
    <row r="4" spans="1:5" ht="12" customHeight="1" x14ac:dyDescent="0.2">
      <c r="A4" s="19" t="str">
        <f>'1 - 2024 (NL)'!A4:B4</f>
        <v>As of 30/09/2024</v>
      </c>
      <c r="B4" s="20">
        <v>2010</v>
      </c>
      <c r="C4" s="20">
        <v>2011</v>
      </c>
      <c r="D4" s="20">
        <v>2012</v>
      </c>
      <c r="E4" s="20">
        <v>2013</v>
      </c>
    </row>
    <row r="5" spans="1:5" ht="22.5" x14ac:dyDescent="0.2">
      <c r="A5" s="21" t="s">
        <v>52</v>
      </c>
      <c r="B5" s="22">
        <v>9475</v>
      </c>
      <c r="C5" s="22">
        <v>10101</v>
      </c>
      <c r="D5" s="22">
        <v>10950</v>
      </c>
      <c r="E5" s="22">
        <v>15371</v>
      </c>
    </row>
    <row r="6" spans="1:5" x14ac:dyDescent="0.2">
      <c r="A6" s="23" t="s">
        <v>53</v>
      </c>
      <c r="B6" s="24"/>
      <c r="C6" s="24"/>
      <c r="D6" s="24"/>
      <c r="E6" s="24"/>
    </row>
    <row r="7" spans="1:5" x14ac:dyDescent="0.2">
      <c r="A7" s="23"/>
      <c r="B7" s="24"/>
      <c r="C7" s="24"/>
      <c r="D7" s="24"/>
      <c r="E7" s="24"/>
    </row>
    <row r="8" spans="1:5" ht="11.45" customHeight="1" x14ac:dyDescent="0.2">
      <c r="A8" s="23" t="s">
        <v>54</v>
      </c>
      <c r="B8" s="24"/>
      <c r="C8" s="24"/>
      <c r="D8" s="24"/>
      <c r="E8" s="24"/>
    </row>
    <row r="9" spans="1:5" ht="11.45" customHeight="1" x14ac:dyDescent="0.2">
      <c r="A9" s="25" t="s">
        <v>55</v>
      </c>
      <c r="B9" s="22">
        <v>6604</v>
      </c>
      <c r="C9" s="22">
        <v>6951</v>
      </c>
      <c r="D9" s="22">
        <v>7137</v>
      </c>
      <c r="E9" s="22">
        <v>10885</v>
      </c>
    </row>
    <row r="10" spans="1:5" ht="11.45" customHeight="1" x14ac:dyDescent="0.2">
      <c r="A10" s="25" t="s">
        <v>56</v>
      </c>
      <c r="B10" s="22">
        <v>2994</v>
      </c>
      <c r="C10" s="22">
        <v>3065</v>
      </c>
      <c r="D10" s="22">
        <v>3130</v>
      </c>
      <c r="E10" s="22">
        <v>3181</v>
      </c>
    </row>
    <row r="11" spans="1:5" ht="11.45" customHeight="1" x14ac:dyDescent="0.2">
      <c r="A11" s="25" t="s">
        <v>83</v>
      </c>
      <c r="B11" s="22">
        <v>-334</v>
      </c>
      <c r="C11" s="22">
        <v>-115</v>
      </c>
      <c r="D11" s="22">
        <v>49</v>
      </c>
      <c r="E11" s="22">
        <v>78</v>
      </c>
    </row>
    <row r="12" spans="1:5" ht="11.45" customHeight="1" x14ac:dyDescent="0.2">
      <c r="A12" s="25" t="s">
        <v>57</v>
      </c>
      <c r="B12" s="22">
        <v>0</v>
      </c>
      <c r="C12" s="22">
        <v>0</v>
      </c>
      <c r="D12" s="22">
        <v>0</v>
      </c>
      <c r="E12" s="22">
        <v>0</v>
      </c>
    </row>
    <row r="13" spans="1:5" ht="11.45" customHeight="1" x14ac:dyDescent="0.2">
      <c r="A13" s="25" t="s">
        <v>58</v>
      </c>
      <c r="B13" s="22">
        <v>-584</v>
      </c>
      <c r="C13" s="22">
        <v>-702</v>
      </c>
      <c r="D13" s="22">
        <v>-271</v>
      </c>
      <c r="E13" s="22">
        <v>311</v>
      </c>
    </row>
    <row r="14" spans="1:5" ht="11.45" customHeight="1" x14ac:dyDescent="0.2">
      <c r="A14" s="25" t="s">
        <v>59</v>
      </c>
      <c r="B14" s="26">
        <v>599</v>
      </c>
      <c r="C14" s="26">
        <v>612</v>
      </c>
      <c r="D14" s="26">
        <v>648</v>
      </c>
      <c r="E14" s="26">
        <v>656</v>
      </c>
    </row>
    <row r="15" spans="1:5" ht="11.45" customHeight="1" x14ac:dyDescent="0.2">
      <c r="A15" s="25" t="s">
        <v>60</v>
      </c>
      <c r="B15" s="22">
        <v>0</v>
      </c>
      <c r="C15" s="22">
        <v>0</v>
      </c>
      <c r="D15" s="22">
        <v>0</v>
      </c>
      <c r="E15" s="22">
        <v>0</v>
      </c>
    </row>
    <row r="16" spans="1:5" ht="11.45" customHeight="1" x14ac:dyDescent="0.2">
      <c r="A16" s="25" t="s">
        <v>61</v>
      </c>
      <c r="B16" s="22">
        <v>0</v>
      </c>
      <c r="C16" s="22">
        <v>0</v>
      </c>
      <c r="D16" s="22">
        <v>0</v>
      </c>
      <c r="E16" s="22">
        <v>0</v>
      </c>
    </row>
    <row r="17" spans="1:5" ht="11.45" customHeight="1" x14ac:dyDescent="0.2">
      <c r="A17" s="25" t="s">
        <v>62</v>
      </c>
      <c r="B17" s="22">
        <v>0</v>
      </c>
      <c r="C17" s="22">
        <v>0</v>
      </c>
      <c r="D17" s="22">
        <v>0</v>
      </c>
      <c r="E17" s="22">
        <v>0</v>
      </c>
    </row>
    <row r="18" spans="1:5" ht="11.45" customHeight="1" x14ac:dyDescent="0.2">
      <c r="A18" s="25" t="s">
        <v>63</v>
      </c>
      <c r="B18" s="22">
        <v>196</v>
      </c>
      <c r="C18" s="22">
        <v>289</v>
      </c>
      <c r="D18" s="22">
        <v>257</v>
      </c>
      <c r="E18" s="22">
        <v>260</v>
      </c>
    </row>
    <row r="19" spans="1:5" ht="11.45" customHeight="1" x14ac:dyDescent="0.2">
      <c r="A19" s="25" t="s">
        <v>64</v>
      </c>
      <c r="B19" s="22">
        <v>0</v>
      </c>
      <c r="C19" s="22">
        <v>0</v>
      </c>
      <c r="D19" s="22">
        <v>0</v>
      </c>
      <c r="E19" s="22">
        <v>0</v>
      </c>
    </row>
    <row r="20" spans="1:5" ht="11.45" customHeight="1" x14ac:dyDescent="0.2">
      <c r="A20" s="25" t="s">
        <v>65</v>
      </c>
      <c r="B20" s="26">
        <v>0</v>
      </c>
      <c r="C20" s="26">
        <v>1</v>
      </c>
      <c r="D20" s="26">
        <v>0</v>
      </c>
      <c r="E20" s="26">
        <v>0</v>
      </c>
    </row>
    <row r="21" spans="1:5" ht="11.45" customHeight="1" x14ac:dyDescent="0.2">
      <c r="A21" s="25" t="s">
        <v>66</v>
      </c>
      <c r="B21" s="22">
        <v>0</v>
      </c>
      <c r="C21" s="22">
        <v>0</v>
      </c>
      <c r="D21" s="22">
        <v>0</v>
      </c>
      <c r="E21" s="22">
        <v>0</v>
      </c>
    </row>
    <row r="22" spans="1:5" ht="11.45" customHeight="1" x14ac:dyDescent="0.2">
      <c r="A22" s="27"/>
      <c r="B22" s="28"/>
      <c r="C22" s="28"/>
      <c r="D22" s="28"/>
      <c r="E22" s="28"/>
    </row>
    <row r="23" spans="1:5" ht="13.5" customHeight="1" x14ac:dyDescent="0.2">
      <c r="A23" s="29" t="s">
        <v>67</v>
      </c>
    </row>
    <row r="24" spans="1:5" ht="12.75" customHeight="1" x14ac:dyDescent="0.2">
      <c r="A24" s="30"/>
    </row>
    <row r="25" spans="1:5" ht="10.5" customHeight="1" x14ac:dyDescent="0.2">
      <c r="A25" s="31"/>
    </row>
    <row r="26" spans="1:5" ht="9.75" customHeight="1" x14ac:dyDescent="0.2">
      <c r="A26" s="31"/>
    </row>
    <row r="27" spans="1:5" x14ac:dyDescent="0.2">
      <c r="A27" s="32" t="s">
        <v>68</v>
      </c>
      <c r="B27" s="1"/>
    </row>
    <row r="28" spans="1:5" x14ac:dyDescent="0.2">
      <c r="A28" s="3" t="s">
        <v>69</v>
      </c>
      <c r="B28" s="4">
        <f>B5-SUM(B9:B21)</f>
        <v>0</v>
      </c>
      <c r="C28" s="4">
        <f>C5-SUM(C9:C21)</f>
        <v>0</v>
      </c>
      <c r="D28" s="4">
        <f>D5-SUM(D9:D21)</f>
        <v>0</v>
      </c>
      <c r="E28" s="4">
        <f>E5-SUM(E9:E21)</f>
        <v>0</v>
      </c>
    </row>
    <row r="29" spans="1:5" x14ac:dyDescent="0.2">
      <c r="A29" s="33" t="s">
        <v>82</v>
      </c>
      <c r="B29" s="4">
        <f>B5-'1 - 2024 (NL)'!D42</f>
        <v>0</v>
      </c>
      <c r="C29" s="4">
        <f>C5-'1 - 2024 (NL)'!E42</f>
        <v>0</v>
      </c>
      <c r="D29" s="4">
        <f>D5-'1 - 2024 (NL)'!F42</f>
        <v>0</v>
      </c>
      <c r="E29" s="4">
        <f>E5-'1 - 2024 (NL)'!G42</f>
        <v>0</v>
      </c>
    </row>
  </sheetData>
  <sheetProtection algorithmName="SHA-512" hashValue="FWrLiuqrmkYHxY/f+K6+eVnmNTew8XgANybtQDif9fkDQfeUwehEcoGCs7cEBN/z6V3KVET7FwMzNoKHUW8I8w==" saltValue="yKXHtUn2kNZgi61qU8KOyQ==" spinCount="100000" sheet="1" objects="1" scenarios="1"/>
  <mergeCells count="1">
    <mergeCell ref="B3:E3"/>
  </mergeCells>
  <conditionalFormatting sqref="B28:E29">
    <cfRule type="cellIs" dxfId="5" priority="1" stopIfTrue="1" operator="lessThan">
      <formula>0</formula>
    </cfRule>
    <cfRule type="cellIs" dxfId="4" priority="2" stopIfTrue="1" operator="greaterThan">
      <formula>0</formula>
    </cfRule>
  </conditionalFormatting>
  <printOptions horizontalCentered="1" verticalCentered="1"/>
  <pageMargins left="0.19685039370078741" right="0.19685039370078741" top="0.86614173228346458" bottom="0" header="0" footer="0"/>
  <pageSetup scale="90" orientation="landscape" r:id="rId1"/>
  <headerFooter alignWithMargins="0">
    <oddFooter>&amp;L&amp;A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workbookViewId="0"/>
  </sheetViews>
  <sheetFormatPr defaultRowHeight="12.75" x14ac:dyDescent="0.2"/>
  <cols>
    <col min="1" max="1" width="60.140625" customWidth="1"/>
    <col min="2" max="10" width="10.5703125" bestFit="1" customWidth="1"/>
    <col min="11" max="12" width="10.5703125" customWidth="1"/>
    <col min="13" max="14" width="10.5703125" bestFit="1" customWidth="1"/>
  </cols>
  <sheetData>
    <row r="1" spans="1:14" ht="15.75" x14ac:dyDescent="0.25">
      <c r="A1" s="7" t="str">
        <f>'1 - 2024 (NL)'!A1:B1</f>
        <v>GNI QUESTIONNAIRE  2024</v>
      </c>
      <c r="B1" s="8"/>
      <c r="C1" s="9"/>
      <c r="D1" s="10"/>
      <c r="E1" s="10"/>
      <c r="F1" s="10"/>
      <c r="G1" s="5" t="str">
        <f>'1 - 2024 (NL)'!I1</f>
        <v>NETHERLANDS</v>
      </c>
      <c r="H1" s="9"/>
      <c r="I1" s="10"/>
      <c r="J1" s="10"/>
      <c r="K1" s="10"/>
      <c r="L1" s="10"/>
      <c r="M1" s="10"/>
      <c r="N1" s="83"/>
    </row>
    <row r="2" spans="1:14" x14ac:dyDescent="0.2">
      <c r="A2" s="13" t="s">
        <v>95</v>
      </c>
      <c r="B2" s="96"/>
      <c r="C2" s="97"/>
      <c r="D2" s="95"/>
      <c r="E2" s="95"/>
      <c r="F2" s="95"/>
      <c r="G2" s="6" t="str">
        <f>'1 - 2024 (NL)'!I2</f>
        <v>million EUR</v>
      </c>
      <c r="H2" s="97"/>
      <c r="I2" s="95"/>
      <c r="J2" s="95"/>
      <c r="K2" s="95"/>
      <c r="L2" s="95"/>
      <c r="M2" s="95"/>
      <c r="N2" s="99"/>
    </row>
    <row r="3" spans="1:14" x14ac:dyDescent="0.2">
      <c r="A3" s="18" t="s">
        <v>100</v>
      </c>
      <c r="B3" s="87"/>
      <c r="C3" s="88"/>
      <c r="D3" s="88"/>
      <c r="E3" s="88"/>
      <c r="F3" s="98"/>
      <c r="G3" s="88"/>
      <c r="H3" s="88"/>
      <c r="I3" s="88"/>
      <c r="J3" s="98"/>
      <c r="K3" s="98"/>
      <c r="L3" s="98"/>
      <c r="M3" s="88"/>
      <c r="N3" s="89"/>
    </row>
    <row r="4" spans="1:14" x14ac:dyDescent="0.2">
      <c r="A4" s="19" t="str">
        <f>'1 - 2024 (NL)'!A4:B4</f>
        <v>As of 30/09/2024</v>
      </c>
      <c r="B4" s="20">
        <v>2010</v>
      </c>
      <c r="C4" s="20">
        <v>2011</v>
      </c>
      <c r="D4" s="20">
        <v>2012</v>
      </c>
      <c r="E4" s="41">
        <v>2013</v>
      </c>
      <c r="F4" s="41">
        <v>2014</v>
      </c>
      <c r="G4" s="41">
        <v>2015</v>
      </c>
      <c r="H4" s="41">
        <v>2016</v>
      </c>
      <c r="I4" s="41">
        <v>2017</v>
      </c>
      <c r="J4" s="41">
        <v>2018</v>
      </c>
      <c r="K4" s="41">
        <v>2019</v>
      </c>
      <c r="L4" s="41">
        <v>2020</v>
      </c>
      <c r="M4" s="41">
        <v>2021</v>
      </c>
      <c r="N4" s="41">
        <v>2022</v>
      </c>
    </row>
    <row r="5" spans="1:14" x14ac:dyDescent="0.2">
      <c r="A5" s="103" t="s">
        <v>85</v>
      </c>
      <c r="B5" s="201">
        <f>'1 - 2024 (NL)'!D45-'1 - 2023 (NL)'!D45</f>
        <v>0</v>
      </c>
      <c r="C5" s="201">
        <f>'1 - 2024 (NL)'!E45-'1 - 2023 (NL)'!E45</f>
        <v>0</v>
      </c>
      <c r="D5" s="201">
        <f>'1 - 2024 (NL)'!F45-'1 - 2023 (NL)'!F45</f>
        <v>0</v>
      </c>
      <c r="E5" s="201">
        <f>'1 - 2024 (NL)'!G45-'1 - 2023 (NL)'!G45</f>
        <v>0</v>
      </c>
      <c r="F5" s="201">
        <f>'1 - 2024 (NL)'!H40-'1 - 2023 (NL)'!H40</f>
        <v>0</v>
      </c>
      <c r="G5" s="201">
        <f>'1 - 2024 (NL)'!I40-'1 - 2023 (NL)'!I40</f>
        <v>0</v>
      </c>
      <c r="H5" s="201">
        <f>'1 - 2024 (NL)'!J40-'1 - 2023 (NL)'!J40</f>
        <v>0</v>
      </c>
      <c r="I5" s="201">
        <f>'1 - 2024 (NL)'!K40-'1 - 2023 (NL)'!K40</f>
        <v>0</v>
      </c>
      <c r="J5" s="201">
        <f>'1 - 2024 (NL)'!L40-'1 - 2023 (NL)'!L40</f>
        <v>11711</v>
      </c>
      <c r="K5" s="201">
        <f>'1 - 2024 (NL)'!M40-'1 - 2023 (NL)'!M40</f>
        <v>15549</v>
      </c>
      <c r="L5" s="201">
        <f>'1 - 2024 (NL)'!N40-'1 - 2023 (NL)'!N40</f>
        <v>18974</v>
      </c>
      <c r="M5" s="201">
        <f>'1 - 2024 (NL)'!O40-'1 - 2023 (NL)'!O40</f>
        <v>17000</v>
      </c>
      <c r="N5" s="201">
        <f>'1 - 2024 (NL)'!P40-'1 - 2023 (NL)'!P40</f>
        <v>29069</v>
      </c>
    </row>
    <row r="6" spans="1:14" x14ac:dyDescent="0.2">
      <c r="A6" s="103" t="s">
        <v>86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1"/>
    </row>
    <row r="7" spans="1:14" x14ac:dyDescent="0.2">
      <c r="A7" s="103" t="s">
        <v>87</v>
      </c>
      <c r="B7" s="91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</row>
    <row r="8" spans="1:14" ht="22.5" x14ac:dyDescent="0.2">
      <c r="A8" s="103" t="s">
        <v>96</v>
      </c>
      <c r="B8" s="100"/>
      <c r="C8" s="100"/>
      <c r="D8" s="100"/>
      <c r="E8" s="100"/>
      <c r="F8" s="100"/>
      <c r="G8" s="100"/>
      <c r="H8" s="100"/>
      <c r="I8" s="100"/>
      <c r="J8" s="92">
        <v>11711</v>
      </c>
      <c r="K8" s="92">
        <v>15549</v>
      </c>
      <c r="L8" s="92">
        <v>18974</v>
      </c>
      <c r="M8" s="92">
        <v>17000</v>
      </c>
      <c r="N8" s="92">
        <v>29069</v>
      </c>
    </row>
    <row r="9" spans="1:14" x14ac:dyDescent="0.2">
      <c r="A9" s="103" t="s">
        <v>89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92"/>
      <c r="M9" s="92"/>
      <c r="N9" s="92"/>
    </row>
    <row r="10" spans="1:14" x14ac:dyDescent="0.2">
      <c r="A10" s="90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</row>
    <row r="11" spans="1:14" x14ac:dyDescent="0.2">
      <c r="A11" s="2" t="s">
        <v>90</v>
      </c>
      <c r="B11" s="4">
        <f>B5-SUM(B7:B9)</f>
        <v>0</v>
      </c>
      <c r="C11" s="4">
        <f t="shared" ref="C11:N11" si="0">C5-SUM(C7:C9)</f>
        <v>0</v>
      </c>
      <c r="D11" s="4">
        <f t="shared" si="0"/>
        <v>0</v>
      </c>
      <c r="E11" s="4">
        <f t="shared" si="0"/>
        <v>0</v>
      </c>
      <c r="F11" s="4">
        <f t="shared" si="0"/>
        <v>0</v>
      </c>
      <c r="G11" s="4">
        <f t="shared" si="0"/>
        <v>0</v>
      </c>
      <c r="H11" s="4">
        <f t="shared" si="0"/>
        <v>0</v>
      </c>
      <c r="I11" s="4">
        <f t="shared" si="0"/>
        <v>0</v>
      </c>
      <c r="J11" s="4">
        <f t="shared" si="0"/>
        <v>0</v>
      </c>
      <c r="K11" s="4">
        <f t="shared" si="0"/>
        <v>0</v>
      </c>
      <c r="L11" s="4">
        <f t="shared" si="0"/>
        <v>0</v>
      </c>
      <c r="M11" s="4">
        <f t="shared" si="0"/>
        <v>0</v>
      </c>
      <c r="N11" s="4">
        <f t="shared" si="0"/>
        <v>0</v>
      </c>
    </row>
    <row r="12" spans="1:14" x14ac:dyDescent="0.2">
      <c r="A12" s="90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</row>
    <row r="13" spans="1:14" x14ac:dyDescent="0.2">
      <c r="A13" s="90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</row>
    <row r="14" spans="1:14" x14ac:dyDescent="0.2">
      <c r="A14" s="93" t="s">
        <v>91</v>
      </c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</row>
    <row r="15" spans="1:14" x14ac:dyDescent="0.2">
      <c r="A15" s="94" t="s">
        <v>92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</row>
    <row r="16" spans="1:14" x14ac:dyDescent="0.2">
      <c r="A16" s="94" t="str">
        <f>"Revisions to "&amp;G1 &amp; "'s GNI (ESA95 based) for 2010-2013 and "&amp;G1 &amp; "'s GNI (ESA2010 based) for 2014-2022"</f>
        <v>Revisions to NETHERLANDS's GNI (ESA95 based) for 2010-2013 and NETHERLANDS's GNI (ESA2010 based) for 2014-2022</v>
      </c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</row>
    <row r="17" spans="1:14" x14ac:dyDescent="0.2">
      <c r="A17" s="94" t="s">
        <v>106</v>
      </c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</row>
    <row r="18" spans="1:14" x14ac:dyDescent="0.2">
      <c r="A18" s="104"/>
      <c r="B18" s="105">
        <v>2010</v>
      </c>
      <c r="C18" s="105">
        <v>2011</v>
      </c>
      <c r="D18" s="105">
        <v>2012</v>
      </c>
      <c r="E18" s="105">
        <v>2013</v>
      </c>
      <c r="F18" s="105">
        <v>2014</v>
      </c>
      <c r="G18" s="105">
        <v>2015</v>
      </c>
      <c r="H18" s="105">
        <v>2016</v>
      </c>
      <c r="I18" s="105">
        <v>2017</v>
      </c>
      <c r="J18" s="105">
        <v>2018</v>
      </c>
      <c r="K18" s="105">
        <v>2019</v>
      </c>
      <c r="L18" s="105">
        <v>2020</v>
      </c>
      <c r="M18" s="105">
        <v>2021</v>
      </c>
      <c r="N18" s="105">
        <v>2022</v>
      </c>
    </row>
    <row r="19" spans="1:14" x14ac:dyDescent="0.2">
      <c r="A19" s="106" t="s">
        <v>85</v>
      </c>
      <c r="B19" s="111">
        <f>B5/'1 - 2023 (NL)'!D$45</f>
        <v>0</v>
      </c>
      <c r="C19" s="111">
        <f>C5/'1 - 2023 (NL)'!E$45</f>
        <v>0</v>
      </c>
      <c r="D19" s="111">
        <f>D5/'1 - 2023 (NL)'!F$45</f>
        <v>0</v>
      </c>
      <c r="E19" s="111">
        <f>E5/'1 - 2023 (NL)'!G$45</f>
        <v>0</v>
      </c>
      <c r="F19" s="111">
        <f>F5/'1 - 2023 (NL)'!H$40</f>
        <v>0</v>
      </c>
      <c r="G19" s="111">
        <f>G5/'1 - 2023 (NL)'!I$40</f>
        <v>0</v>
      </c>
      <c r="H19" s="111">
        <f>H5/'1 - 2023 (NL)'!J$40</f>
        <v>0</v>
      </c>
      <c r="I19" s="111">
        <f>I5/'1 - 2023 (NL)'!K$40</f>
        <v>0</v>
      </c>
      <c r="J19" s="111">
        <f>J5/'1 - 2023 (NL)'!L$40</f>
        <v>1.5194922137539282E-2</v>
      </c>
      <c r="K19" s="111">
        <f>K5/'1 - 2023 (NL)'!M$40</f>
        <v>1.9530092092504486E-2</v>
      </c>
      <c r="L19" s="111">
        <f>L5/'1 - 2023 (NL)'!N$40</f>
        <v>2.4576860653837237E-2</v>
      </c>
      <c r="M19" s="111">
        <f>M5/'1 - 2023 (NL)'!O$40</f>
        <v>1.9200881885210352E-2</v>
      </c>
      <c r="N19" s="111">
        <f>N5/'1 - 2023 (NL)'!P$40</f>
        <v>3.0595501348795451E-2</v>
      </c>
    </row>
    <row r="20" spans="1:14" x14ac:dyDescent="0.2">
      <c r="A20" s="110" t="s">
        <v>86</v>
      </c>
      <c r="B20" s="112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</row>
    <row r="21" spans="1:14" x14ac:dyDescent="0.2">
      <c r="A21" s="106" t="s">
        <v>87</v>
      </c>
      <c r="B21" s="111">
        <f>B7/'1 - 2023 (NL)'!D$45</f>
        <v>0</v>
      </c>
      <c r="C21" s="111">
        <f>C7/'1 - 2023 (NL)'!E$45</f>
        <v>0</v>
      </c>
      <c r="D21" s="111">
        <f>D7/'1 - 2023 (NL)'!F$45</f>
        <v>0</v>
      </c>
      <c r="E21" s="111">
        <f>E7/'1 - 2023 (NL)'!G$45</f>
        <v>0</v>
      </c>
      <c r="F21" s="111">
        <f>F7/'1 - 2023 (NL)'!H$40</f>
        <v>0</v>
      </c>
      <c r="G21" s="111">
        <f>G7/'1 - 2023 (NL)'!I$40</f>
        <v>0</v>
      </c>
      <c r="H21" s="111">
        <f>H7/'1 - 2023 (NL)'!J$40</f>
        <v>0</v>
      </c>
      <c r="I21" s="111">
        <f>I7/'1 - 2023 (NL)'!K$40</f>
        <v>0</v>
      </c>
      <c r="J21" s="111">
        <f>J7/'1 - 2023 (NL)'!L$40</f>
        <v>0</v>
      </c>
      <c r="K21" s="111">
        <f>K7/'1 - 2023 (NL)'!M$40</f>
        <v>0</v>
      </c>
      <c r="L21" s="111">
        <f>L7/'1 - 2023 (NL)'!N$40</f>
        <v>0</v>
      </c>
      <c r="M21" s="111">
        <f>M7/'1 - 2023 (NL)'!O$40</f>
        <v>0</v>
      </c>
      <c r="N21" s="111">
        <f>N7/'1 - 2023 (NL)'!P$40</f>
        <v>0</v>
      </c>
    </row>
    <row r="22" spans="1:14" ht="24" x14ac:dyDescent="0.2">
      <c r="A22" s="106" t="s">
        <v>88</v>
      </c>
      <c r="B22" s="107"/>
      <c r="C22" s="107"/>
      <c r="D22" s="107"/>
      <c r="E22" s="107"/>
      <c r="F22" s="107"/>
      <c r="G22" s="107"/>
      <c r="H22" s="107"/>
      <c r="I22" s="107"/>
      <c r="J22" s="111">
        <f>J8/'1 - 2023 (NL)'!L$40</f>
        <v>1.5194922137539282E-2</v>
      </c>
      <c r="K22" s="111">
        <f>K8/'1 - 2023 (NL)'!M$40</f>
        <v>1.9530092092504486E-2</v>
      </c>
      <c r="L22" s="111">
        <f>L8/'1 - 2023 (NL)'!N$40</f>
        <v>2.4576860653837237E-2</v>
      </c>
      <c r="M22" s="111">
        <f>M8/'1 - 2023 (NL)'!O$40</f>
        <v>1.9200881885210352E-2</v>
      </c>
      <c r="N22" s="111">
        <f>N8/'1 - 2023 (NL)'!P$40</f>
        <v>3.0595501348795451E-2</v>
      </c>
    </row>
    <row r="23" spans="1:14" x14ac:dyDescent="0.2">
      <c r="A23" s="106" t="s">
        <v>89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>
        <f>L9/'1 - 2023 (NL)'!N$40</f>
        <v>0</v>
      </c>
      <c r="M23" s="107">
        <f>M9/'1 - 2023 (NL)'!O$40</f>
        <v>0</v>
      </c>
      <c r="N23" s="107">
        <f>N9/'1 - 2023 (NL)'!P$40</f>
        <v>0</v>
      </c>
    </row>
    <row r="24" spans="1:14" x14ac:dyDescent="0.2">
      <c r="A24" s="90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</row>
    <row r="25" spans="1:14" x14ac:dyDescent="0.2">
      <c r="A25" s="90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</row>
    <row r="26" spans="1:14" x14ac:dyDescent="0.2">
      <c r="A26" s="94" t="s">
        <v>93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</row>
    <row r="27" spans="1:14" x14ac:dyDescent="0.2">
      <c r="A27" s="94" t="str">
        <f>"Total impact of ESA2010 Implementation on " &amp;G1 &amp; "'s GNI (ESA95 based) for 2010-2013"</f>
        <v>Total impact of ESA2010 Implementation on NETHERLANDS's GNI (ESA95 based) for 2010-2013</v>
      </c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</row>
    <row r="28" spans="1:14" x14ac:dyDescent="0.2">
      <c r="A28" s="94" t="s">
        <v>107</v>
      </c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</row>
    <row r="29" spans="1:14" x14ac:dyDescent="0.2">
      <c r="A29" s="108"/>
      <c r="B29" s="105">
        <v>2010</v>
      </c>
      <c r="C29" s="105">
        <v>2011</v>
      </c>
      <c r="D29" s="105">
        <v>2012</v>
      </c>
      <c r="E29" s="105">
        <v>2013</v>
      </c>
      <c r="F29" s="90"/>
      <c r="G29" s="90"/>
      <c r="H29" s="90"/>
      <c r="I29" s="90"/>
      <c r="J29" s="90"/>
      <c r="K29" s="90"/>
      <c r="L29" s="90"/>
      <c r="M29" s="90"/>
    </row>
    <row r="30" spans="1:14" x14ac:dyDescent="0.2">
      <c r="A30" s="106" t="s">
        <v>94</v>
      </c>
      <c r="B30" s="109">
        <f>'2 - 2024 (NL)'!B5/'1 - 2024 (NL)'!D45</f>
        <v>1.5022704499042352E-2</v>
      </c>
      <c r="C30" s="109">
        <f>'2 - 2024 (NL)'!C5/'1 - 2024 (NL)'!E45</f>
        <v>1.5559437327861882E-2</v>
      </c>
      <c r="D30" s="109">
        <f>'2 - 2024 (NL)'!D5/'1 - 2024 (NL)'!F45</f>
        <v>1.6758776165500186E-2</v>
      </c>
      <c r="E30" s="109">
        <f>'2 - 2024 (NL)'!E5/'1 - 2024 (NL)'!G45</f>
        <v>2.3482125261425978E-2</v>
      </c>
      <c r="F30" s="90"/>
      <c r="G30" s="90"/>
      <c r="H30" s="90"/>
      <c r="I30" s="90"/>
      <c r="J30" s="90"/>
      <c r="K30" s="90"/>
      <c r="L30" s="90"/>
      <c r="M30" s="90"/>
    </row>
  </sheetData>
  <sheetProtection algorithmName="SHA-512" hashValue="9N8boo+u72SsEAwTLiazKsAAvYVXvHVkvJ5eZxGZMr7wH0fNVm5KtHg2bEmpbQJ9FTKxL438wstSawk8TjN4bQ==" saltValue="6GtMdOcR05uKvo7nV/cI9w==" spinCount="100000" sheet="1" objects="1" scenarios="1"/>
  <conditionalFormatting sqref="B11:N11">
    <cfRule type="cellIs" dxfId="3" priority="1" stopIfTrue="1" operator="lessThan">
      <formula>0</formula>
    </cfRule>
    <cfRule type="cellIs" dxfId="2" priority="2" stopIfTrue="1" operator="greaterThan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view="pageBreakPreview" zoomScale="80" zoomScaleNormal="75" zoomScaleSheetLayoutView="80" workbookViewId="0"/>
  </sheetViews>
  <sheetFormatPr defaultColWidth="9.140625" defaultRowHeight="12.75" x14ac:dyDescent="0.2"/>
  <cols>
    <col min="1" max="1" width="3.85546875" style="156" customWidth="1"/>
    <col min="2" max="2" width="51.7109375" style="122" customWidth="1"/>
    <col min="3" max="3" width="14.85546875" style="122" bestFit="1" customWidth="1"/>
    <col min="4" max="16" width="10.140625" style="122" customWidth="1"/>
    <col min="17" max="21" width="6.7109375" style="122" customWidth="1"/>
    <col min="22" max="16384" width="9.140625" style="122"/>
  </cols>
  <sheetData>
    <row r="1" spans="1:16" ht="15.75" x14ac:dyDescent="0.25">
      <c r="A1" s="114"/>
      <c r="B1" s="115" t="s">
        <v>101</v>
      </c>
      <c r="C1" s="116"/>
      <c r="D1" s="117"/>
      <c r="E1" s="118"/>
      <c r="F1" s="118"/>
      <c r="G1" s="120"/>
      <c r="H1" s="182" t="s">
        <v>108</v>
      </c>
      <c r="I1" s="120"/>
      <c r="J1" s="120"/>
      <c r="K1" s="120"/>
      <c r="L1" s="120"/>
      <c r="M1" s="120"/>
      <c r="N1" s="120"/>
      <c r="O1" s="120"/>
      <c r="P1" s="181"/>
    </row>
    <row r="2" spans="1:16" x14ac:dyDescent="0.2">
      <c r="A2" s="123"/>
      <c r="B2" s="180" t="s">
        <v>81</v>
      </c>
      <c r="C2" s="125"/>
      <c r="D2" s="126"/>
      <c r="E2" s="127"/>
      <c r="F2" s="127"/>
      <c r="G2" s="129"/>
      <c r="H2" s="179" t="s">
        <v>109</v>
      </c>
      <c r="I2" s="129"/>
      <c r="J2" s="129"/>
      <c r="K2" s="129"/>
      <c r="L2" s="129"/>
      <c r="M2" s="129"/>
      <c r="N2" s="129"/>
      <c r="O2" s="129"/>
      <c r="P2" s="177"/>
    </row>
    <row r="3" spans="1:16" x14ac:dyDescent="0.2">
      <c r="A3" s="123"/>
      <c r="B3" s="131" t="s">
        <v>100</v>
      </c>
      <c r="C3" s="132"/>
      <c r="D3" s="22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9"/>
    </row>
    <row r="4" spans="1:16" x14ac:dyDescent="0.2">
      <c r="A4" s="133"/>
      <c r="B4" s="134" t="s">
        <v>102</v>
      </c>
      <c r="C4" s="135" t="s">
        <v>70</v>
      </c>
      <c r="D4" s="136">
        <v>2010</v>
      </c>
      <c r="E4" s="136">
        <v>2011</v>
      </c>
      <c r="F4" s="136">
        <v>2012</v>
      </c>
      <c r="G4" s="136">
        <v>2013</v>
      </c>
      <c r="H4" s="136">
        <v>2014</v>
      </c>
      <c r="I4" s="136">
        <v>2015</v>
      </c>
      <c r="J4" s="136">
        <v>2016</v>
      </c>
      <c r="K4" s="136">
        <v>2017</v>
      </c>
      <c r="L4" s="136">
        <v>2018</v>
      </c>
      <c r="M4" s="136">
        <v>2019</v>
      </c>
      <c r="N4" s="136">
        <v>2020</v>
      </c>
      <c r="O4" s="136">
        <v>2021</v>
      </c>
      <c r="P4" s="136">
        <v>2022</v>
      </c>
    </row>
    <row r="5" spans="1:16" x14ac:dyDescent="0.2">
      <c r="A5" s="114"/>
      <c r="B5" s="137"/>
      <c r="C5" s="138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</row>
    <row r="6" spans="1:16" x14ac:dyDescent="0.2">
      <c r="A6" s="123"/>
      <c r="B6" s="140" t="s">
        <v>18</v>
      </c>
      <c r="C6" s="138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</row>
    <row r="7" spans="1:16" x14ac:dyDescent="0.2">
      <c r="A7" s="123">
        <v>1</v>
      </c>
      <c r="B7" s="63" t="s">
        <v>19</v>
      </c>
      <c r="C7" s="61" t="s">
        <v>0</v>
      </c>
      <c r="D7" s="211">
        <v>1195129</v>
      </c>
      <c r="E7" s="211">
        <v>1259755</v>
      </c>
      <c r="F7" s="211">
        <v>1279472</v>
      </c>
      <c r="G7" s="211">
        <v>1283818</v>
      </c>
      <c r="H7" s="211">
        <v>1303083</v>
      </c>
      <c r="I7" s="211">
        <v>1338912</v>
      </c>
      <c r="J7" s="211">
        <v>1360287</v>
      </c>
      <c r="K7" s="211">
        <v>1430639</v>
      </c>
      <c r="L7" s="211">
        <v>1525493.9830508474</v>
      </c>
      <c r="M7" s="211">
        <v>1584714.5714285714</v>
      </c>
      <c r="N7" s="211">
        <v>1532299.5438596492</v>
      </c>
      <c r="O7" s="211">
        <v>1684467.7226890756</v>
      </c>
      <c r="P7" s="211">
        <v>1930514</v>
      </c>
    </row>
    <row r="8" spans="1:16" x14ac:dyDescent="0.2">
      <c r="A8" s="123">
        <v>2</v>
      </c>
      <c r="B8" s="63" t="s">
        <v>20</v>
      </c>
      <c r="C8" s="61" t="s">
        <v>1</v>
      </c>
      <c r="D8" s="211">
        <v>621218</v>
      </c>
      <c r="E8" s="211">
        <v>673836</v>
      </c>
      <c r="F8" s="211">
        <v>689430</v>
      </c>
      <c r="G8" s="211">
        <v>688305</v>
      </c>
      <c r="H8" s="211">
        <v>698234</v>
      </c>
      <c r="I8" s="211">
        <v>718089</v>
      </c>
      <c r="J8" s="211">
        <v>725573</v>
      </c>
      <c r="K8" s="211">
        <v>769514</v>
      </c>
      <c r="L8" s="211">
        <v>831891.6101694915</v>
      </c>
      <c r="M8" s="211">
        <v>856487.32142857148</v>
      </c>
      <c r="N8" s="211">
        <v>817950.47368421056</v>
      </c>
      <c r="O8" s="211">
        <v>905848.48739495804</v>
      </c>
      <c r="P8" s="211">
        <v>1068448</v>
      </c>
    </row>
    <row r="9" spans="1:16" x14ac:dyDescent="0.2">
      <c r="A9" s="123">
        <v>3</v>
      </c>
      <c r="B9" s="63" t="s">
        <v>21</v>
      </c>
      <c r="C9" s="61" t="s">
        <v>2</v>
      </c>
      <c r="D9" s="211">
        <v>573911</v>
      </c>
      <c r="E9" s="211">
        <v>585919</v>
      </c>
      <c r="F9" s="211">
        <v>590042</v>
      </c>
      <c r="G9" s="211">
        <v>595513</v>
      </c>
      <c r="H9" s="211">
        <v>604849</v>
      </c>
      <c r="I9" s="211">
        <v>620823</v>
      </c>
      <c r="J9" s="211">
        <v>634714</v>
      </c>
      <c r="K9" s="211">
        <v>661125</v>
      </c>
      <c r="L9" s="211">
        <v>693602.37288135593</v>
      </c>
      <c r="M9" s="211">
        <v>728227.25</v>
      </c>
      <c r="N9" s="211">
        <v>714349.07017543865</v>
      </c>
      <c r="O9" s="211">
        <v>778619.23529411759</v>
      </c>
      <c r="P9" s="211">
        <v>862066</v>
      </c>
    </row>
    <row r="10" spans="1:16" x14ac:dyDescent="0.2">
      <c r="A10" s="123">
        <v>4</v>
      </c>
      <c r="B10" s="63" t="s">
        <v>22</v>
      </c>
      <c r="C10" s="61" t="s">
        <v>3</v>
      </c>
      <c r="D10" s="211">
        <v>65841</v>
      </c>
      <c r="E10" s="211">
        <v>65271</v>
      </c>
      <c r="F10" s="211">
        <v>63455</v>
      </c>
      <c r="G10" s="211">
        <v>65494</v>
      </c>
      <c r="H10" s="211">
        <v>67460</v>
      </c>
      <c r="I10" s="211">
        <v>69896</v>
      </c>
      <c r="J10" s="211">
        <v>74504</v>
      </c>
      <c r="K10" s="211">
        <v>77706</v>
      </c>
      <c r="L10" s="211">
        <v>82569</v>
      </c>
      <c r="M10" s="211">
        <v>89397</v>
      </c>
      <c r="N10" s="211">
        <v>88719</v>
      </c>
      <c r="O10" s="211">
        <v>96937</v>
      </c>
      <c r="P10" s="211">
        <v>99394</v>
      </c>
    </row>
    <row r="11" spans="1:16" x14ac:dyDescent="0.2">
      <c r="A11" s="123">
        <v>5</v>
      </c>
      <c r="B11" s="60" t="s">
        <v>23</v>
      </c>
      <c r="C11" s="188" t="s">
        <v>4</v>
      </c>
      <c r="D11" s="211">
        <v>934</v>
      </c>
      <c r="E11" s="211">
        <v>865</v>
      </c>
      <c r="F11" s="211">
        <v>805</v>
      </c>
      <c r="G11" s="211">
        <v>740</v>
      </c>
      <c r="H11" s="211">
        <v>714</v>
      </c>
      <c r="I11" s="211">
        <v>723</v>
      </c>
      <c r="J11" s="211">
        <v>991</v>
      </c>
      <c r="K11" s="211">
        <v>1126</v>
      </c>
      <c r="L11" s="211">
        <v>1214</v>
      </c>
      <c r="M11" s="211">
        <v>1302</v>
      </c>
      <c r="N11" s="211">
        <v>1817</v>
      </c>
      <c r="O11" s="211">
        <v>847</v>
      </c>
      <c r="P11" s="211">
        <v>648</v>
      </c>
    </row>
    <row r="12" spans="1:16" x14ac:dyDescent="0.2">
      <c r="A12" s="133"/>
      <c r="B12" s="189"/>
      <c r="C12" s="190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</row>
    <row r="13" spans="1:16" x14ac:dyDescent="0.2">
      <c r="A13" s="114"/>
      <c r="B13" s="191" t="s">
        <v>24</v>
      </c>
      <c r="C13" s="192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</row>
    <row r="14" spans="1:16" x14ac:dyDescent="0.2">
      <c r="A14" s="123">
        <v>6</v>
      </c>
      <c r="B14" s="60" t="s">
        <v>25</v>
      </c>
      <c r="C14" s="188" t="s">
        <v>5</v>
      </c>
      <c r="D14" s="211">
        <v>458013</v>
      </c>
      <c r="E14" s="211">
        <v>464274</v>
      </c>
      <c r="F14" s="211">
        <v>466876</v>
      </c>
      <c r="G14" s="211">
        <v>470539</v>
      </c>
      <c r="H14" s="211">
        <v>476465</v>
      </c>
      <c r="I14" s="211">
        <v>482897</v>
      </c>
      <c r="J14" s="211">
        <v>490608</v>
      </c>
      <c r="K14" s="211">
        <v>506470</v>
      </c>
      <c r="L14" s="211">
        <v>529875</v>
      </c>
      <c r="M14" s="211">
        <v>553340</v>
      </c>
      <c r="N14" s="211">
        <v>542647</v>
      </c>
      <c r="O14" s="211">
        <v>584553</v>
      </c>
      <c r="P14" s="211">
        <v>651060</v>
      </c>
    </row>
    <row r="15" spans="1:16" x14ac:dyDescent="0.2">
      <c r="A15" s="123">
        <v>7</v>
      </c>
      <c r="B15" s="153" t="s">
        <v>26</v>
      </c>
      <c r="C15" s="188" t="s">
        <v>5</v>
      </c>
      <c r="D15" s="211">
        <v>284987</v>
      </c>
      <c r="E15" s="211">
        <v>291140</v>
      </c>
      <c r="F15" s="211">
        <v>291603</v>
      </c>
      <c r="G15" s="211">
        <v>294780</v>
      </c>
      <c r="H15" s="211">
        <v>298582</v>
      </c>
      <c r="I15" s="211">
        <v>305099</v>
      </c>
      <c r="J15" s="211">
        <v>310155</v>
      </c>
      <c r="K15" s="211">
        <v>321318</v>
      </c>
      <c r="L15" s="211">
        <v>335477</v>
      </c>
      <c r="M15" s="211">
        <v>347281</v>
      </c>
      <c r="N15" s="211">
        <v>329365</v>
      </c>
      <c r="O15" s="211">
        <v>354334</v>
      </c>
      <c r="P15" s="211">
        <v>404213</v>
      </c>
    </row>
    <row r="16" spans="1:16" x14ac:dyDescent="0.2">
      <c r="A16" s="123">
        <v>8</v>
      </c>
      <c r="B16" s="153" t="s">
        <v>27</v>
      </c>
      <c r="C16" s="188" t="s">
        <v>5</v>
      </c>
      <c r="D16" s="211">
        <v>5282</v>
      </c>
      <c r="E16" s="211">
        <v>5428</v>
      </c>
      <c r="F16" s="211">
        <v>5328</v>
      </c>
      <c r="G16" s="211">
        <v>5433</v>
      </c>
      <c r="H16" s="211">
        <v>5418</v>
      </c>
      <c r="I16" s="211">
        <v>5444</v>
      </c>
      <c r="J16" s="211">
        <v>5611</v>
      </c>
      <c r="K16" s="211">
        <v>5661</v>
      </c>
      <c r="L16" s="211">
        <v>5787</v>
      </c>
      <c r="M16" s="211">
        <v>5925</v>
      </c>
      <c r="N16" s="211">
        <v>5743</v>
      </c>
      <c r="O16" s="211">
        <v>5980</v>
      </c>
      <c r="P16" s="211">
        <v>6347</v>
      </c>
    </row>
    <row r="17" spans="1:16" x14ac:dyDescent="0.2">
      <c r="A17" s="123">
        <v>9</v>
      </c>
      <c r="B17" s="153" t="s">
        <v>28</v>
      </c>
      <c r="C17" s="188" t="s">
        <v>5</v>
      </c>
      <c r="D17" s="211">
        <v>167744</v>
      </c>
      <c r="E17" s="211">
        <v>167706</v>
      </c>
      <c r="F17" s="211">
        <v>169945</v>
      </c>
      <c r="G17" s="211">
        <v>170326</v>
      </c>
      <c r="H17" s="211">
        <v>172465</v>
      </c>
      <c r="I17" s="211">
        <v>172354</v>
      </c>
      <c r="J17" s="211">
        <v>174842</v>
      </c>
      <c r="K17" s="211">
        <v>179491</v>
      </c>
      <c r="L17" s="211">
        <v>188611</v>
      </c>
      <c r="M17" s="211">
        <v>200134</v>
      </c>
      <c r="N17" s="211">
        <v>207539</v>
      </c>
      <c r="O17" s="211">
        <v>224239</v>
      </c>
      <c r="P17" s="211">
        <v>240500</v>
      </c>
    </row>
    <row r="18" spans="1:16" x14ac:dyDescent="0.2">
      <c r="A18" s="123">
        <v>10</v>
      </c>
      <c r="B18" s="60" t="s">
        <v>29</v>
      </c>
      <c r="C18" s="188" t="s">
        <v>6</v>
      </c>
      <c r="D18" s="211">
        <v>129254</v>
      </c>
      <c r="E18" s="211">
        <v>130330</v>
      </c>
      <c r="F18" s="211">
        <v>122266</v>
      </c>
      <c r="G18" s="211">
        <v>122252</v>
      </c>
      <c r="H18" s="211">
        <v>120294</v>
      </c>
      <c r="I18" s="211">
        <v>155079</v>
      </c>
      <c r="J18" s="211">
        <v>145121</v>
      </c>
      <c r="K18" s="211">
        <v>152004</v>
      </c>
      <c r="L18" s="211">
        <v>162209</v>
      </c>
      <c r="M18" s="211">
        <v>179656</v>
      </c>
      <c r="N18" s="211">
        <v>173297</v>
      </c>
      <c r="O18" s="211">
        <v>187460</v>
      </c>
      <c r="P18" s="211">
        <v>203523</v>
      </c>
    </row>
    <row r="19" spans="1:16" x14ac:dyDescent="0.2">
      <c r="A19" s="123">
        <v>11</v>
      </c>
      <c r="B19" s="153" t="s">
        <v>71</v>
      </c>
      <c r="C19" s="188" t="s">
        <v>72</v>
      </c>
      <c r="D19" s="211">
        <v>125898</v>
      </c>
      <c r="E19" s="211">
        <v>130965</v>
      </c>
      <c r="F19" s="211">
        <v>122505</v>
      </c>
      <c r="G19" s="211">
        <v>121237</v>
      </c>
      <c r="H19" s="211">
        <v>118138</v>
      </c>
      <c r="I19" s="211">
        <v>152533</v>
      </c>
      <c r="J19" s="211">
        <v>141675</v>
      </c>
      <c r="K19" s="211">
        <v>148670</v>
      </c>
      <c r="L19" s="211">
        <v>158093</v>
      </c>
      <c r="M19" s="211">
        <v>172808</v>
      </c>
      <c r="N19" s="211">
        <v>172937</v>
      </c>
      <c r="O19" s="211">
        <v>184405</v>
      </c>
      <c r="P19" s="211">
        <v>199868</v>
      </c>
    </row>
    <row r="20" spans="1:16" x14ac:dyDescent="0.2">
      <c r="A20" s="123">
        <v>12</v>
      </c>
      <c r="B20" s="153" t="s">
        <v>73</v>
      </c>
      <c r="C20" s="188" t="s">
        <v>7</v>
      </c>
      <c r="D20" s="211">
        <v>3754</v>
      </c>
      <c r="E20" s="211">
        <v>873</v>
      </c>
      <c r="F20" s="211">
        <v>844</v>
      </c>
      <c r="G20" s="211">
        <v>764</v>
      </c>
      <c r="H20" s="211">
        <v>1579</v>
      </c>
      <c r="I20" s="211">
        <v>2244</v>
      </c>
      <c r="J20" s="211">
        <v>3140</v>
      </c>
      <c r="K20" s="211">
        <v>3131</v>
      </c>
      <c r="L20" s="211">
        <v>3935</v>
      </c>
      <c r="M20" s="211">
        <v>6778</v>
      </c>
      <c r="N20" s="211">
        <v>93</v>
      </c>
      <c r="O20" s="211">
        <v>2771</v>
      </c>
      <c r="P20" s="211">
        <v>3348</v>
      </c>
    </row>
    <row r="21" spans="1:16" x14ac:dyDescent="0.2">
      <c r="A21" s="123">
        <v>13</v>
      </c>
      <c r="B21" s="193" t="s">
        <v>74</v>
      </c>
      <c r="C21" s="188" t="s">
        <v>16</v>
      </c>
      <c r="D21" s="211">
        <v>-398</v>
      </c>
      <c r="E21" s="211">
        <v>-1508</v>
      </c>
      <c r="F21" s="211">
        <v>-1083</v>
      </c>
      <c r="G21" s="211">
        <v>251</v>
      </c>
      <c r="H21" s="211">
        <v>577</v>
      </c>
      <c r="I21" s="211">
        <v>302</v>
      </c>
      <c r="J21" s="211">
        <v>306</v>
      </c>
      <c r="K21" s="211">
        <v>203</v>
      </c>
      <c r="L21" s="211">
        <v>181</v>
      </c>
      <c r="M21" s="211">
        <v>70</v>
      </c>
      <c r="N21" s="211">
        <v>267</v>
      </c>
      <c r="O21" s="211">
        <v>284</v>
      </c>
      <c r="P21" s="211">
        <v>307</v>
      </c>
    </row>
    <row r="22" spans="1:16" x14ac:dyDescent="0.2">
      <c r="A22" s="123">
        <v>14</v>
      </c>
      <c r="B22" s="60" t="s">
        <v>30</v>
      </c>
      <c r="C22" s="188" t="s">
        <v>8</v>
      </c>
      <c r="D22" s="211">
        <v>446125</v>
      </c>
      <c r="E22" s="211">
        <v>491263</v>
      </c>
      <c r="F22" s="211">
        <v>519168</v>
      </c>
      <c r="G22" s="211">
        <v>527660</v>
      </c>
      <c r="H22" s="211">
        <v>541420</v>
      </c>
      <c r="I22" s="211">
        <v>570623</v>
      </c>
      <c r="J22" s="211">
        <v>563612</v>
      </c>
      <c r="K22" s="211">
        <v>615478</v>
      </c>
      <c r="L22" s="211">
        <v>663303.98305084743</v>
      </c>
      <c r="M22" s="211">
        <v>683732.57142857148</v>
      </c>
      <c r="N22" s="211">
        <v>634729.5438596491</v>
      </c>
      <c r="O22" s="211">
        <v>742559.72268907563</v>
      </c>
      <c r="P22" s="211">
        <v>908031</v>
      </c>
    </row>
    <row r="23" spans="1:16" x14ac:dyDescent="0.2">
      <c r="A23" s="123">
        <v>15</v>
      </c>
      <c r="B23" s="60" t="s">
        <v>31</v>
      </c>
      <c r="C23" s="188" t="s">
        <v>9</v>
      </c>
      <c r="D23" s="211">
        <v>394574</v>
      </c>
      <c r="E23" s="211">
        <v>435542</v>
      </c>
      <c r="F23" s="211">
        <v>455618</v>
      </c>
      <c r="G23" s="211">
        <v>460184</v>
      </c>
      <c r="H23" s="211">
        <v>466584</v>
      </c>
      <c r="I23" s="211">
        <v>518603</v>
      </c>
      <c r="J23" s="211">
        <v>491114</v>
      </c>
      <c r="K23" s="211">
        <v>536247</v>
      </c>
      <c r="L23" s="211">
        <v>580430.6101694915</v>
      </c>
      <c r="M23" s="211">
        <v>600406.32142857148</v>
      </c>
      <c r="N23" s="211">
        <v>549422.47368421056</v>
      </c>
      <c r="O23" s="211">
        <v>639863.48739495804</v>
      </c>
      <c r="P23" s="211">
        <v>801802</v>
      </c>
    </row>
    <row r="24" spans="1:16" x14ac:dyDescent="0.2">
      <c r="A24" s="133"/>
      <c r="B24" s="189"/>
      <c r="C24" s="190"/>
      <c r="D24" s="213"/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</row>
    <row r="25" spans="1:16" x14ac:dyDescent="0.2">
      <c r="A25" s="114"/>
      <c r="B25" s="191" t="s">
        <v>32</v>
      </c>
      <c r="C25" s="192"/>
      <c r="D25" s="211"/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</row>
    <row r="26" spans="1:16" x14ac:dyDescent="0.2">
      <c r="A26" s="123">
        <v>16</v>
      </c>
      <c r="B26" s="60" t="s">
        <v>33</v>
      </c>
      <c r="C26" s="188" t="s">
        <v>10</v>
      </c>
      <c r="D26" s="211">
        <v>311717</v>
      </c>
      <c r="E26" s="211">
        <v>319557</v>
      </c>
      <c r="F26" s="211">
        <v>323867</v>
      </c>
      <c r="G26" s="211">
        <v>324676</v>
      </c>
      <c r="H26" s="211">
        <v>328166</v>
      </c>
      <c r="I26" s="211">
        <v>330267</v>
      </c>
      <c r="J26" s="211">
        <v>340586</v>
      </c>
      <c r="K26" s="211">
        <v>352818</v>
      </c>
      <c r="L26" s="211">
        <v>369840</v>
      </c>
      <c r="M26" s="211">
        <v>388869</v>
      </c>
      <c r="N26" s="211">
        <v>402735</v>
      </c>
      <c r="O26" s="211">
        <v>419346</v>
      </c>
      <c r="P26" s="211">
        <v>451678</v>
      </c>
    </row>
    <row r="27" spans="1:16" x14ac:dyDescent="0.2">
      <c r="A27" s="123">
        <v>17</v>
      </c>
      <c r="B27" s="60" t="s">
        <v>34</v>
      </c>
      <c r="C27" s="188" t="s">
        <v>11</v>
      </c>
      <c r="D27" s="211">
        <v>265491</v>
      </c>
      <c r="E27" s="211">
        <v>268734</v>
      </c>
      <c r="F27" s="211">
        <v>267371</v>
      </c>
      <c r="G27" s="211">
        <v>270735</v>
      </c>
      <c r="H27" s="211">
        <v>273811</v>
      </c>
      <c r="I27" s="211">
        <v>288939</v>
      </c>
      <c r="J27" s="211">
        <v>292237</v>
      </c>
      <c r="K27" s="211">
        <v>306631</v>
      </c>
      <c r="L27" s="211">
        <v>321854.37288135593</v>
      </c>
      <c r="M27" s="211">
        <v>337694.25</v>
      </c>
      <c r="N27" s="211">
        <v>332887.0701754386</v>
      </c>
      <c r="O27" s="211">
        <v>378139.23529411765</v>
      </c>
      <c r="P27" s="211">
        <v>417650</v>
      </c>
    </row>
    <row r="28" spans="1:16" x14ac:dyDescent="0.2">
      <c r="A28" s="123">
        <v>18</v>
      </c>
      <c r="B28" s="60" t="s">
        <v>35</v>
      </c>
      <c r="C28" s="188" t="s">
        <v>12</v>
      </c>
      <c r="D28" s="211">
        <v>72553</v>
      </c>
      <c r="E28" s="211">
        <v>72389</v>
      </c>
      <c r="F28" s="211">
        <v>70984</v>
      </c>
      <c r="G28" s="211">
        <v>73774</v>
      </c>
      <c r="H28" s="211">
        <v>78079</v>
      </c>
      <c r="I28" s="211">
        <v>79430</v>
      </c>
      <c r="J28" s="211">
        <v>84725</v>
      </c>
      <c r="K28" s="211">
        <v>88314</v>
      </c>
      <c r="L28" s="211">
        <v>93872</v>
      </c>
      <c r="M28" s="211">
        <v>101077</v>
      </c>
      <c r="N28" s="211">
        <v>101595</v>
      </c>
      <c r="O28" s="211">
        <v>110237</v>
      </c>
      <c r="P28" s="211">
        <v>112249</v>
      </c>
    </row>
    <row r="29" spans="1:16" x14ac:dyDescent="0.2">
      <c r="A29" s="123">
        <v>19</v>
      </c>
      <c r="B29" s="60" t="s">
        <v>36</v>
      </c>
      <c r="C29" s="188" t="s">
        <v>13</v>
      </c>
      <c r="D29" s="211">
        <v>10943</v>
      </c>
      <c r="E29" s="211">
        <v>10355</v>
      </c>
      <c r="F29" s="211">
        <v>9530</v>
      </c>
      <c r="G29" s="211">
        <v>8918</v>
      </c>
      <c r="H29" s="211">
        <v>8461</v>
      </c>
      <c r="I29" s="211">
        <v>8640</v>
      </c>
      <c r="J29" s="211">
        <v>9321</v>
      </c>
      <c r="K29" s="211">
        <v>10058</v>
      </c>
      <c r="L29" s="211">
        <v>10609</v>
      </c>
      <c r="M29" s="211">
        <v>11318</v>
      </c>
      <c r="N29" s="211">
        <v>35966</v>
      </c>
      <c r="O29" s="211">
        <v>33013</v>
      </c>
      <c r="P29" s="211">
        <v>20765</v>
      </c>
    </row>
    <row r="30" spans="1:16" x14ac:dyDescent="0.2">
      <c r="A30" s="133"/>
      <c r="B30" s="189"/>
      <c r="C30" s="190"/>
      <c r="D30" s="212"/>
      <c r="E30" s="212"/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P30" s="212"/>
    </row>
    <row r="31" spans="1:16" x14ac:dyDescent="0.2">
      <c r="A31" s="66">
        <v>20</v>
      </c>
      <c r="B31" s="194" t="s">
        <v>75</v>
      </c>
      <c r="C31" s="195" t="s">
        <v>14</v>
      </c>
      <c r="D31" s="214">
        <v>638818</v>
      </c>
      <c r="E31" s="214">
        <v>650325</v>
      </c>
      <c r="F31" s="214">
        <v>652692</v>
      </c>
      <c r="G31" s="214">
        <v>660267</v>
      </c>
      <c r="H31" s="214">
        <v>671595</v>
      </c>
      <c r="I31" s="214">
        <v>689996</v>
      </c>
      <c r="J31" s="214">
        <v>708227</v>
      </c>
      <c r="K31" s="214">
        <v>737705</v>
      </c>
      <c r="L31" s="214">
        <v>774957.37288135593</v>
      </c>
      <c r="M31" s="214">
        <v>816322.25</v>
      </c>
      <c r="N31" s="214">
        <v>801251.07017543865</v>
      </c>
      <c r="O31" s="214">
        <v>874709.23529411759</v>
      </c>
      <c r="P31" s="214">
        <v>960812</v>
      </c>
    </row>
    <row r="32" spans="1:16" x14ac:dyDescent="0.2">
      <c r="A32" s="114"/>
      <c r="B32" s="151"/>
      <c r="C32" s="192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</row>
    <row r="33" spans="1:16" x14ac:dyDescent="0.2">
      <c r="A33" s="123">
        <v>21</v>
      </c>
      <c r="B33" s="60" t="s">
        <v>37</v>
      </c>
      <c r="C33" s="188" t="s">
        <v>10</v>
      </c>
      <c r="D33" s="211">
        <v>1211</v>
      </c>
      <c r="E33" s="211">
        <v>1366</v>
      </c>
      <c r="F33" s="211">
        <v>1464</v>
      </c>
      <c r="G33" s="211">
        <v>1564</v>
      </c>
      <c r="H33" s="211">
        <v>1766</v>
      </c>
      <c r="I33" s="211">
        <v>1903</v>
      </c>
      <c r="J33" s="211">
        <v>1796</v>
      </c>
      <c r="K33" s="211">
        <v>1825</v>
      </c>
      <c r="L33" s="211">
        <v>1933</v>
      </c>
      <c r="M33" s="211">
        <v>1857</v>
      </c>
      <c r="N33" s="211">
        <v>1759</v>
      </c>
      <c r="O33" s="211">
        <v>1824</v>
      </c>
      <c r="P33" s="211">
        <v>2138</v>
      </c>
    </row>
    <row r="34" spans="1:16" x14ac:dyDescent="0.2">
      <c r="A34" s="123">
        <v>22</v>
      </c>
      <c r="B34" s="60" t="s">
        <v>38</v>
      </c>
      <c r="C34" s="188" t="s">
        <v>10</v>
      </c>
      <c r="D34" s="211">
        <v>8635</v>
      </c>
      <c r="E34" s="211">
        <v>9190</v>
      </c>
      <c r="F34" s="211">
        <v>9140</v>
      </c>
      <c r="G34" s="211">
        <v>8769</v>
      </c>
      <c r="H34" s="211">
        <v>8420</v>
      </c>
      <c r="I34" s="211">
        <v>8591</v>
      </c>
      <c r="J34" s="211">
        <v>8841</v>
      </c>
      <c r="K34" s="211">
        <v>9347</v>
      </c>
      <c r="L34" s="211">
        <v>10296</v>
      </c>
      <c r="M34" s="211">
        <v>11919</v>
      </c>
      <c r="N34" s="211">
        <v>11719</v>
      </c>
      <c r="O34" s="211">
        <v>12613</v>
      </c>
      <c r="P34" s="211">
        <v>13988</v>
      </c>
    </row>
    <row r="35" spans="1:16" x14ac:dyDescent="0.2">
      <c r="A35" s="123">
        <v>23</v>
      </c>
      <c r="B35" s="60" t="s">
        <v>49</v>
      </c>
      <c r="C35" s="210" t="s">
        <v>12</v>
      </c>
      <c r="D35" s="211">
        <v>1968</v>
      </c>
      <c r="E35" s="211">
        <v>2186</v>
      </c>
      <c r="F35" s="211">
        <v>2047</v>
      </c>
      <c r="G35" s="211">
        <v>2009</v>
      </c>
      <c r="H35" s="211">
        <v>2416</v>
      </c>
      <c r="I35" s="211">
        <v>3117</v>
      </c>
      <c r="J35" s="211">
        <v>3098</v>
      </c>
      <c r="K35" s="211">
        <v>3139</v>
      </c>
      <c r="L35" s="211">
        <v>3367</v>
      </c>
      <c r="M35" s="211">
        <v>3584</v>
      </c>
      <c r="N35" s="211">
        <v>3524</v>
      </c>
      <c r="O35" s="211">
        <v>4063</v>
      </c>
      <c r="P35" s="211">
        <v>5038</v>
      </c>
    </row>
    <row r="36" spans="1:16" x14ac:dyDescent="0.2">
      <c r="A36" s="123">
        <v>24</v>
      </c>
      <c r="B36" s="60" t="s">
        <v>50</v>
      </c>
      <c r="C36" s="210" t="s">
        <v>13</v>
      </c>
      <c r="D36" s="211">
        <v>1299</v>
      </c>
      <c r="E36" s="211">
        <v>1451</v>
      </c>
      <c r="F36" s="211">
        <v>1381</v>
      </c>
      <c r="G36" s="211">
        <v>1543</v>
      </c>
      <c r="H36" s="211">
        <v>1279</v>
      </c>
      <c r="I36" s="211">
        <v>1598</v>
      </c>
      <c r="J36" s="211">
        <v>1427</v>
      </c>
      <c r="K36" s="211">
        <v>1497</v>
      </c>
      <c r="L36" s="211">
        <v>1508</v>
      </c>
      <c r="M36" s="211">
        <v>1617</v>
      </c>
      <c r="N36" s="211">
        <v>1690</v>
      </c>
      <c r="O36" s="211">
        <v>1755</v>
      </c>
      <c r="P36" s="211">
        <v>1695</v>
      </c>
    </row>
    <row r="37" spans="1:16" x14ac:dyDescent="0.2">
      <c r="A37" s="123">
        <v>25</v>
      </c>
      <c r="B37" s="196" t="s">
        <v>39</v>
      </c>
      <c r="C37" s="188" t="s">
        <v>15</v>
      </c>
      <c r="D37" s="211">
        <v>225261</v>
      </c>
      <c r="E37" s="211">
        <v>241647</v>
      </c>
      <c r="F37" s="211">
        <v>229965</v>
      </c>
      <c r="G37" s="211">
        <v>235721</v>
      </c>
      <c r="H37" s="211">
        <v>266236</v>
      </c>
      <c r="I37" s="211">
        <v>258891</v>
      </c>
      <c r="J37" s="211">
        <v>257436</v>
      </c>
      <c r="K37" s="211">
        <v>260170</v>
      </c>
      <c r="L37" s="211">
        <v>301446.15254237287</v>
      </c>
      <c r="M37" s="211">
        <v>270191.07142857142</v>
      </c>
      <c r="N37" s="211">
        <v>205957.26315789475</v>
      </c>
      <c r="O37" s="211">
        <v>258254.74789915967</v>
      </c>
      <c r="P37" s="211">
        <v>306807</v>
      </c>
    </row>
    <row r="38" spans="1:16" x14ac:dyDescent="0.2">
      <c r="A38" s="123">
        <v>26</v>
      </c>
      <c r="B38" s="196" t="s">
        <v>40</v>
      </c>
      <c r="C38" s="188" t="s">
        <v>15</v>
      </c>
      <c r="D38" s="211">
        <v>215799</v>
      </c>
      <c r="E38" s="211">
        <v>224124</v>
      </c>
      <c r="F38" s="211">
        <v>209976</v>
      </c>
      <c r="G38" s="211">
        <v>218363</v>
      </c>
      <c r="H38" s="211">
        <v>259613</v>
      </c>
      <c r="I38" s="211">
        <v>248198</v>
      </c>
      <c r="J38" s="211">
        <v>265910</v>
      </c>
      <c r="K38" s="211">
        <v>259490</v>
      </c>
      <c r="L38" s="211">
        <v>295463.5254237288</v>
      </c>
      <c r="M38" s="211">
        <v>278328.32142857142</v>
      </c>
      <c r="N38" s="211">
        <v>223387.33333333334</v>
      </c>
      <c r="O38" s="211">
        <v>234490.98319327732</v>
      </c>
      <c r="P38" s="211">
        <v>302319</v>
      </c>
    </row>
    <row r="39" spans="1:16" s="156" customFormat="1" ht="11.25" x14ac:dyDescent="0.2">
      <c r="A39" s="123"/>
      <c r="B39" s="153"/>
      <c r="C39" s="154"/>
      <c r="D39" s="212"/>
      <c r="E39" s="212"/>
      <c r="F39" s="212"/>
      <c r="G39" s="212"/>
      <c r="H39" s="212"/>
      <c r="I39" s="212"/>
      <c r="J39" s="212"/>
      <c r="K39" s="212"/>
      <c r="L39" s="212"/>
      <c r="M39" s="212"/>
      <c r="N39" s="212"/>
      <c r="O39" s="212"/>
      <c r="P39" s="212"/>
    </row>
    <row r="40" spans="1:16" s="156" customFormat="1" ht="11.25" x14ac:dyDescent="0.2">
      <c r="A40" s="66">
        <v>27</v>
      </c>
      <c r="B40" s="197" t="s">
        <v>76</v>
      </c>
      <c r="C40" s="195" t="s">
        <v>17</v>
      </c>
      <c r="D40" s="214">
        <v>640187</v>
      </c>
      <c r="E40" s="214">
        <v>659289</v>
      </c>
      <c r="F40" s="214">
        <v>664339</v>
      </c>
      <c r="G40" s="214">
        <v>669954</v>
      </c>
      <c r="H40" s="214">
        <v>670427</v>
      </c>
      <c r="I40" s="214">
        <v>692482</v>
      </c>
      <c r="J40" s="214">
        <v>691037</v>
      </c>
      <c r="K40" s="214">
        <v>729221</v>
      </c>
      <c r="L40" s="214">
        <v>770718</v>
      </c>
      <c r="M40" s="214">
        <v>796156</v>
      </c>
      <c r="N40" s="214">
        <v>772027</v>
      </c>
      <c r="O40" s="214">
        <v>885376</v>
      </c>
      <c r="P40" s="214">
        <v>950107</v>
      </c>
    </row>
    <row r="41" spans="1:16" s="156" customFormat="1" ht="11.25" x14ac:dyDescent="0.2">
      <c r="A41" s="123"/>
      <c r="B41" s="153"/>
      <c r="C41" s="154"/>
      <c r="D41" s="211"/>
      <c r="E41" s="211"/>
      <c r="F41" s="211"/>
      <c r="G41" s="211"/>
      <c r="H41" s="157"/>
      <c r="I41" s="157"/>
      <c r="J41" s="157"/>
      <c r="K41" s="157"/>
      <c r="L41" s="157"/>
      <c r="M41" s="157"/>
      <c r="N41" s="157"/>
      <c r="O41" s="157"/>
      <c r="P41" s="157"/>
    </row>
    <row r="42" spans="1:16" s="156" customFormat="1" ht="11.25" x14ac:dyDescent="0.2">
      <c r="A42" s="123">
        <v>28</v>
      </c>
      <c r="B42" s="198" t="s">
        <v>77</v>
      </c>
      <c r="C42" s="154"/>
      <c r="D42" s="211">
        <v>9475</v>
      </c>
      <c r="E42" s="211">
        <v>10101</v>
      </c>
      <c r="F42" s="211">
        <v>10950</v>
      </c>
      <c r="G42" s="211">
        <v>15371</v>
      </c>
      <c r="H42" s="157"/>
      <c r="I42" s="157"/>
      <c r="J42" s="157"/>
      <c r="K42" s="157"/>
      <c r="L42" s="157"/>
      <c r="M42" s="157"/>
      <c r="N42" s="157"/>
      <c r="O42" s="157"/>
      <c r="P42" s="157"/>
    </row>
    <row r="43" spans="1:16" s="156" customFormat="1" ht="11.25" x14ac:dyDescent="0.2">
      <c r="A43" s="123"/>
      <c r="B43" s="161" t="s">
        <v>78</v>
      </c>
      <c r="C43" s="153"/>
      <c r="D43" s="211"/>
      <c r="E43" s="211"/>
      <c r="F43" s="211"/>
      <c r="G43" s="211"/>
      <c r="H43" s="157"/>
      <c r="I43" s="157"/>
      <c r="J43" s="157"/>
      <c r="K43" s="157"/>
      <c r="L43" s="157"/>
      <c r="M43" s="157"/>
      <c r="N43" s="157"/>
      <c r="O43" s="157"/>
      <c r="P43" s="157"/>
    </row>
    <row r="44" spans="1:16" s="156" customFormat="1" ht="11.25" x14ac:dyDescent="0.2">
      <c r="A44" s="123"/>
      <c r="B44" s="199"/>
      <c r="C44" s="200"/>
      <c r="D44" s="212"/>
      <c r="E44" s="212"/>
      <c r="F44" s="212"/>
      <c r="G44" s="212"/>
      <c r="H44" s="144"/>
      <c r="I44" s="144"/>
      <c r="J44" s="157"/>
      <c r="K44" s="157"/>
      <c r="L44" s="157"/>
      <c r="M44" s="157"/>
      <c r="N44" s="157"/>
      <c r="O44" s="157"/>
      <c r="P44" s="157"/>
    </row>
    <row r="45" spans="1:16" s="156" customFormat="1" ht="11.25" x14ac:dyDescent="0.2">
      <c r="A45" s="66">
        <v>29</v>
      </c>
      <c r="B45" s="67" t="s">
        <v>41</v>
      </c>
      <c r="C45" s="178" t="s">
        <v>17</v>
      </c>
      <c r="D45" s="214">
        <v>630712</v>
      </c>
      <c r="E45" s="214">
        <v>649188</v>
      </c>
      <c r="F45" s="214">
        <v>653389</v>
      </c>
      <c r="G45" s="214">
        <v>654583</v>
      </c>
      <c r="H45" s="187"/>
      <c r="I45" s="144"/>
      <c r="J45" s="187"/>
      <c r="K45" s="187"/>
      <c r="L45" s="187"/>
      <c r="M45" s="187"/>
      <c r="N45" s="187"/>
      <c r="O45" s="187"/>
      <c r="P45" s="187"/>
    </row>
    <row r="46" spans="1:16" ht="14.25" customHeight="1" x14ac:dyDescent="0.2">
      <c r="A46" s="162"/>
      <c r="B46" s="162"/>
    </row>
    <row r="47" spans="1:16" x14ac:dyDescent="0.2">
      <c r="A47" s="2" t="s">
        <v>84</v>
      </c>
      <c r="B47" s="74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2">
      <c r="A48" s="75" t="s">
        <v>42</v>
      </c>
      <c r="B48" s="74"/>
      <c r="C48" s="1"/>
      <c r="D48" s="4">
        <f t="shared" ref="D48:L48" si="0">D9-(D7-D8)</f>
        <v>0</v>
      </c>
      <c r="E48" s="4">
        <f t="shared" si="0"/>
        <v>0</v>
      </c>
      <c r="F48" s="4">
        <f t="shared" si="0"/>
        <v>0</v>
      </c>
      <c r="G48" s="4">
        <f t="shared" si="0"/>
        <v>0</v>
      </c>
      <c r="H48" s="4">
        <f t="shared" si="0"/>
        <v>0</v>
      </c>
      <c r="I48" s="4">
        <f t="shared" si="0"/>
        <v>0</v>
      </c>
      <c r="J48" s="4">
        <f t="shared" si="0"/>
        <v>0</v>
      </c>
      <c r="K48" s="4">
        <f t="shared" si="0"/>
        <v>0</v>
      </c>
      <c r="L48" s="4">
        <f t="shared" si="0"/>
        <v>0</v>
      </c>
      <c r="M48" s="4">
        <f t="shared" ref="M48" si="1">M9-(M7-M8)</f>
        <v>0</v>
      </c>
      <c r="N48" s="4">
        <f t="shared" ref="N48:P48" si="2">N9-(N7-N8)</f>
        <v>0</v>
      </c>
      <c r="O48" s="4">
        <f t="shared" si="2"/>
        <v>0</v>
      </c>
      <c r="P48" s="4">
        <f t="shared" si="2"/>
        <v>0</v>
      </c>
    </row>
    <row r="49" spans="1:16" x14ac:dyDescent="0.2">
      <c r="A49" s="75" t="s">
        <v>43</v>
      </c>
      <c r="B49" s="74"/>
      <c r="C49" s="1"/>
      <c r="D49" s="4">
        <f t="shared" ref="D49:L49" si="3">D31-(D9+D10-D11)</f>
        <v>0</v>
      </c>
      <c r="E49" s="4">
        <f t="shared" si="3"/>
        <v>0</v>
      </c>
      <c r="F49" s="4">
        <f t="shared" si="3"/>
        <v>0</v>
      </c>
      <c r="G49" s="4">
        <f t="shared" si="3"/>
        <v>0</v>
      </c>
      <c r="H49" s="4">
        <f t="shared" si="3"/>
        <v>0</v>
      </c>
      <c r="I49" s="4">
        <f t="shared" si="3"/>
        <v>0</v>
      </c>
      <c r="J49" s="4">
        <f t="shared" si="3"/>
        <v>0</v>
      </c>
      <c r="K49" s="4">
        <f t="shared" si="3"/>
        <v>0</v>
      </c>
      <c r="L49" s="4">
        <f t="shared" si="3"/>
        <v>0</v>
      </c>
      <c r="M49" s="4">
        <f t="shared" ref="M49" si="4">M31-(M9+M10-M11)</f>
        <v>0</v>
      </c>
      <c r="N49" s="4">
        <f t="shared" ref="N49:P49" si="5">N31-(N9+N10-N11)</f>
        <v>0</v>
      </c>
      <c r="O49" s="4">
        <f t="shared" si="5"/>
        <v>0</v>
      </c>
      <c r="P49" s="4">
        <f t="shared" si="5"/>
        <v>0</v>
      </c>
    </row>
    <row r="50" spans="1:16" x14ac:dyDescent="0.2">
      <c r="A50" s="76" t="s">
        <v>44</v>
      </c>
      <c r="B50" s="74"/>
      <c r="C50" s="1"/>
      <c r="D50" s="4">
        <f t="shared" ref="D50:L50" si="6">D31-(D14+D18+D22-D23)</f>
        <v>0</v>
      </c>
      <c r="E50" s="4">
        <f t="shared" si="6"/>
        <v>0</v>
      </c>
      <c r="F50" s="4">
        <f t="shared" si="6"/>
        <v>0</v>
      </c>
      <c r="G50" s="4">
        <f t="shared" si="6"/>
        <v>0</v>
      </c>
      <c r="H50" s="4">
        <f t="shared" si="6"/>
        <v>0</v>
      </c>
      <c r="I50" s="4">
        <f t="shared" si="6"/>
        <v>0</v>
      </c>
      <c r="J50" s="4">
        <f t="shared" si="6"/>
        <v>0</v>
      </c>
      <c r="K50" s="4">
        <f t="shared" si="6"/>
        <v>0</v>
      </c>
      <c r="L50" s="4">
        <f t="shared" si="6"/>
        <v>0</v>
      </c>
      <c r="M50" s="4">
        <f t="shared" ref="M50" si="7">M31-(M14+M18+M22-M23)</f>
        <v>0</v>
      </c>
      <c r="N50" s="4">
        <f t="shared" ref="N50:P50" si="8">N31-(N14+N18+N22-N23)</f>
        <v>0</v>
      </c>
      <c r="O50" s="4">
        <f t="shared" si="8"/>
        <v>0</v>
      </c>
      <c r="P50" s="4">
        <f t="shared" si="8"/>
        <v>0</v>
      </c>
    </row>
    <row r="51" spans="1:16" x14ac:dyDescent="0.2">
      <c r="A51" s="76" t="s">
        <v>48</v>
      </c>
      <c r="B51" s="74"/>
      <c r="C51" s="1"/>
      <c r="D51" s="4">
        <f t="shared" ref="D51:L51" si="9">D14-(D15+D16+D17)</f>
        <v>0</v>
      </c>
      <c r="E51" s="4">
        <f t="shared" si="9"/>
        <v>0</v>
      </c>
      <c r="F51" s="4">
        <f t="shared" si="9"/>
        <v>0</v>
      </c>
      <c r="G51" s="4">
        <f t="shared" si="9"/>
        <v>0</v>
      </c>
      <c r="H51" s="4">
        <f t="shared" si="9"/>
        <v>0</v>
      </c>
      <c r="I51" s="4">
        <f t="shared" si="9"/>
        <v>0</v>
      </c>
      <c r="J51" s="4">
        <f t="shared" si="9"/>
        <v>0</v>
      </c>
      <c r="K51" s="4">
        <f t="shared" si="9"/>
        <v>0</v>
      </c>
      <c r="L51" s="4">
        <f t="shared" si="9"/>
        <v>0</v>
      </c>
      <c r="M51" s="4">
        <f t="shared" ref="M51" si="10">M14-(M15+M16+M17)</f>
        <v>0</v>
      </c>
      <c r="N51" s="4">
        <f t="shared" ref="N51:P51" si="11">N14-(N15+N16+N17)</f>
        <v>0</v>
      </c>
      <c r="O51" s="4">
        <f t="shared" si="11"/>
        <v>0</v>
      </c>
      <c r="P51" s="4">
        <f t="shared" si="11"/>
        <v>0</v>
      </c>
    </row>
    <row r="52" spans="1:16" x14ac:dyDescent="0.2">
      <c r="A52" s="75" t="s">
        <v>45</v>
      </c>
      <c r="B52" s="74"/>
      <c r="C52" s="1"/>
      <c r="D52" s="4">
        <f t="shared" ref="D52:L52" si="12">D18-(D19+D20+D21)</f>
        <v>0</v>
      </c>
      <c r="E52" s="4">
        <f t="shared" si="12"/>
        <v>0</v>
      </c>
      <c r="F52" s="4">
        <f t="shared" si="12"/>
        <v>0</v>
      </c>
      <c r="G52" s="4">
        <f t="shared" si="12"/>
        <v>0</v>
      </c>
      <c r="H52" s="4">
        <f t="shared" si="12"/>
        <v>0</v>
      </c>
      <c r="I52" s="4">
        <f t="shared" si="12"/>
        <v>0</v>
      </c>
      <c r="J52" s="4">
        <f t="shared" si="12"/>
        <v>0</v>
      </c>
      <c r="K52" s="4">
        <f t="shared" si="12"/>
        <v>0</v>
      </c>
      <c r="L52" s="4">
        <f t="shared" si="12"/>
        <v>0</v>
      </c>
      <c r="M52" s="4">
        <f t="shared" ref="M52" si="13">M18-(M19+M20+M21)</f>
        <v>0</v>
      </c>
      <c r="N52" s="4">
        <f t="shared" ref="N52:P52" si="14">N18-(N19+N20+N21)</f>
        <v>0</v>
      </c>
      <c r="O52" s="4">
        <f t="shared" si="14"/>
        <v>0</v>
      </c>
      <c r="P52" s="4">
        <f t="shared" si="14"/>
        <v>0</v>
      </c>
    </row>
    <row r="53" spans="1:16" x14ac:dyDescent="0.2">
      <c r="A53" s="75" t="s">
        <v>46</v>
      </c>
      <c r="B53" s="74"/>
      <c r="C53" s="1"/>
      <c r="D53" s="4">
        <f t="shared" ref="D53:L53" si="15">D31-(D26+D27+D28-D29)</f>
        <v>0</v>
      </c>
      <c r="E53" s="4">
        <f t="shared" si="15"/>
        <v>0</v>
      </c>
      <c r="F53" s="4">
        <f t="shared" si="15"/>
        <v>0</v>
      </c>
      <c r="G53" s="4">
        <f t="shared" si="15"/>
        <v>0</v>
      </c>
      <c r="H53" s="4">
        <f t="shared" si="15"/>
        <v>0</v>
      </c>
      <c r="I53" s="4">
        <f t="shared" si="15"/>
        <v>0</v>
      </c>
      <c r="J53" s="4">
        <f t="shared" si="15"/>
        <v>0</v>
      </c>
      <c r="K53" s="4">
        <f t="shared" si="15"/>
        <v>0</v>
      </c>
      <c r="L53" s="4">
        <f t="shared" si="15"/>
        <v>0</v>
      </c>
      <c r="M53" s="4">
        <f t="shared" ref="M53" si="16">M31-(M26+M27+M28-M29)</f>
        <v>0</v>
      </c>
      <c r="N53" s="4">
        <f t="shared" ref="N53:P53" si="17">N31-(N26+N27+N28-N29)</f>
        <v>0</v>
      </c>
      <c r="O53" s="4">
        <f t="shared" si="17"/>
        <v>0</v>
      </c>
      <c r="P53" s="4">
        <f t="shared" si="17"/>
        <v>0</v>
      </c>
    </row>
    <row r="54" spans="1:16" x14ac:dyDescent="0.2">
      <c r="A54" s="77" t="s">
        <v>47</v>
      </c>
      <c r="B54" s="78"/>
      <c r="C54" s="78"/>
      <c r="D54" s="4">
        <f t="shared" ref="D54:L54" si="18">D40-(D31+D33+D36+D37-D34-D35-D38)</f>
        <v>0</v>
      </c>
      <c r="E54" s="4">
        <f t="shared" si="18"/>
        <v>0</v>
      </c>
      <c r="F54" s="4">
        <f t="shared" si="18"/>
        <v>0</v>
      </c>
      <c r="G54" s="4">
        <f t="shared" si="18"/>
        <v>0</v>
      </c>
      <c r="H54" s="4">
        <f t="shared" si="18"/>
        <v>0</v>
      </c>
      <c r="I54" s="4">
        <f t="shared" si="18"/>
        <v>0</v>
      </c>
      <c r="J54" s="4">
        <f t="shared" si="18"/>
        <v>0</v>
      </c>
      <c r="K54" s="4">
        <f t="shared" si="18"/>
        <v>0</v>
      </c>
      <c r="L54" s="4">
        <f t="shared" si="18"/>
        <v>0</v>
      </c>
      <c r="M54" s="4">
        <f t="shared" ref="M54" si="19">M40-(M31+M33+M36+M37-M34-M35-M38)</f>
        <v>0</v>
      </c>
      <c r="N54" s="4">
        <f t="shared" ref="N54:P54" si="20">N40-(N31+N33+N36+N37-N34-N35-N38)</f>
        <v>0</v>
      </c>
      <c r="O54" s="4">
        <f t="shared" si="20"/>
        <v>0</v>
      </c>
      <c r="P54" s="4">
        <f t="shared" si="20"/>
        <v>0</v>
      </c>
    </row>
    <row r="55" spans="1:16" x14ac:dyDescent="0.2">
      <c r="A55" s="77" t="s">
        <v>79</v>
      </c>
      <c r="B55" s="78"/>
      <c r="C55" s="78"/>
      <c r="D55" s="4">
        <f>D45-(D40-D42)</f>
        <v>0</v>
      </c>
      <c r="E55" s="4">
        <f>E45-(E40-E42)</f>
        <v>0</v>
      </c>
      <c r="F55" s="4">
        <f>F45-(F40-F42)</f>
        <v>0</v>
      </c>
      <c r="G55" s="4">
        <f>G45-(G40-G42)</f>
        <v>0</v>
      </c>
      <c r="H55" s="4"/>
      <c r="I55" s="4"/>
      <c r="J55" s="4"/>
      <c r="K55" s="4"/>
      <c r="L55" s="4"/>
      <c r="M55" s="4"/>
      <c r="N55" s="4"/>
      <c r="O55" s="4"/>
    </row>
    <row r="56" spans="1:16" x14ac:dyDescent="0.2">
      <c r="A56" s="154"/>
      <c r="D56" s="164"/>
      <c r="E56" s="164"/>
      <c r="F56" s="164"/>
      <c r="G56" s="164"/>
      <c r="H56" s="164"/>
      <c r="I56" s="164"/>
      <c r="J56" s="164"/>
      <c r="K56" s="164"/>
      <c r="L56" s="164"/>
      <c r="M56" s="164"/>
      <c r="N56" s="164"/>
      <c r="O56" s="164"/>
    </row>
    <row r="57" spans="1:16" x14ac:dyDescent="0.2">
      <c r="A57" s="154"/>
      <c r="D57" s="164"/>
      <c r="E57" s="164"/>
      <c r="F57" s="164"/>
      <c r="G57" s="164"/>
      <c r="H57" s="164"/>
      <c r="I57" s="164"/>
      <c r="J57" s="164"/>
      <c r="K57" s="164"/>
      <c r="L57" s="164"/>
      <c r="M57" s="164"/>
      <c r="N57" s="164"/>
      <c r="O57" s="164"/>
    </row>
    <row r="58" spans="1:16" x14ac:dyDescent="0.2">
      <c r="A58" s="154"/>
      <c r="D58" s="164"/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164"/>
    </row>
    <row r="59" spans="1:16" x14ac:dyDescent="0.2">
      <c r="A59" s="165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</row>
    <row r="60" spans="1:16" x14ac:dyDescent="0.2">
      <c r="A60" s="165"/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</row>
    <row r="61" spans="1:16" x14ac:dyDescent="0.2">
      <c r="A61" s="154"/>
      <c r="D61" s="164"/>
      <c r="E61" s="164"/>
      <c r="F61" s="164"/>
      <c r="G61" s="164"/>
      <c r="H61" s="164"/>
      <c r="I61" s="164"/>
      <c r="J61" s="164"/>
      <c r="K61" s="164"/>
      <c r="L61" s="164"/>
      <c r="M61" s="164"/>
      <c r="N61" s="164"/>
      <c r="O61" s="164"/>
    </row>
    <row r="62" spans="1:16" x14ac:dyDescent="0.2">
      <c r="A62" s="165"/>
      <c r="D62" s="164"/>
      <c r="E62" s="164"/>
      <c r="F62" s="164"/>
      <c r="G62" s="164"/>
      <c r="H62" s="164"/>
      <c r="I62" s="164"/>
      <c r="J62" s="164"/>
      <c r="K62" s="164"/>
      <c r="L62" s="164"/>
      <c r="M62" s="164"/>
      <c r="N62" s="164"/>
      <c r="O62" s="164"/>
    </row>
  </sheetData>
  <sheetProtection algorithmName="SHA-512" hashValue="raSg9ri7Vmo/LsAjrnaPMTatGeCMAmq/vFEXnAPrsWc1GYywWWQUV753mex/2FfkX5kWfZW++hOahLFL071ztQ==" saltValue="bDj2uq1Djp2po4k32qNSDA==" spinCount="100000" sheet="1" objects="1" scenarios="1"/>
  <mergeCells count="1">
    <mergeCell ref="D3:P3"/>
  </mergeCells>
  <printOptions horizontalCentered="1" verticalCentered="1"/>
  <pageMargins left="0.19685039370078741" right="0.19685039370078741" top="0.86614173228346458" bottom="1.0629921259842521" header="0" footer="0"/>
  <pageSetup scale="67" orientation="landscape" r:id="rId1"/>
  <headerFooter alignWithMargins="0">
    <oddFooter>&amp;L&amp;A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69.7109375" style="122" customWidth="1"/>
    <col min="2" max="5" width="10.140625" style="122" customWidth="1"/>
    <col min="6" max="13" width="6.7109375" style="122" customWidth="1"/>
    <col min="14" max="16384" width="9.140625" style="122"/>
  </cols>
  <sheetData>
    <row r="1" spans="1:5" ht="15.75" customHeight="1" x14ac:dyDescent="0.25">
      <c r="A1" s="166" t="str">
        <f>'1 - 2023 (NL)'!B1</f>
        <v>GNI QUESTIONNAIRE  2023</v>
      </c>
      <c r="B1" s="117"/>
      <c r="C1" s="120"/>
      <c r="D1" s="120" t="s">
        <v>108</v>
      </c>
      <c r="E1" s="121"/>
    </row>
    <row r="2" spans="1:5" ht="14.25" customHeight="1" x14ac:dyDescent="0.2">
      <c r="A2" s="167" t="s">
        <v>51</v>
      </c>
      <c r="B2" s="126"/>
      <c r="C2" s="129"/>
      <c r="D2" s="215" t="s">
        <v>109</v>
      </c>
      <c r="E2" s="130"/>
    </row>
    <row r="3" spans="1:5" ht="12" customHeight="1" x14ac:dyDescent="0.2">
      <c r="A3" s="183" t="s">
        <v>80</v>
      </c>
      <c r="B3" s="228"/>
      <c r="C3" s="218"/>
      <c r="D3" s="218"/>
      <c r="E3" s="219"/>
    </row>
    <row r="4" spans="1:5" ht="12" customHeight="1" x14ac:dyDescent="0.2">
      <c r="A4" s="169" t="str">
        <f>'1 - 2023 (NL)'!B4</f>
        <v>As of 30/09/2023</v>
      </c>
      <c r="B4" s="170">
        <v>2010</v>
      </c>
      <c r="C4" s="170">
        <v>2011</v>
      </c>
      <c r="D4" s="170">
        <v>2012</v>
      </c>
      <c r="E4" s="170">
        <v>2013</v>
      </c>
    </row>
    <row r="5" spans="1:5" ht="22.5" x14ac:dyDescent="0.2">
      <c r="A5" s="171" t="s">
        <v>52</v>
      </c>
      <c r="B5" s="157">
        <v>9475</v>
      </c>
      <c r="C5" s="157">
        <v>10101</v>
      </c>
      <c r="D5" s="157">
        <v>10950</v>
      </c>
      <c r="E5" s="157">
        <v>15371</v>
      </c>
    </row>
    <row r="6" spans="1:5" x14ac:dyDescent="0.2">
      <c r="A6" s="132" t="s">
        <v>53</v>
      </c>
      <c r="B6" s="157"/>
      <c r="C6" s="157"/>
      <c r="D6" s="157"/>
      <c r="E6" s="157"/>
    </row>
    <row r="7" spans="1:5" x14ac:dyDescent="0.2">
      <c r="A7" s="132"/>
      <c r="B7" s="157"/>
      <c r="C7" s="157"/>
      <c r="D7" s="157"/>
      <c r="E7" s="157"/>
    </row>
    <row r="8" spans="1:5" ht="11.45" customHeight="1" x14ac:dyDescent="0.2">
      <c r="A8" s="132" t="s">
        <v>54</v>
      </c>
      <c r="B8" s="157"/>
      <c r="C8" s="157"/>
      <c r="D8" s="157"/>
      <c r="E8" s="157"/>
    </row>
    <row r="9" spans="1:5" ht="11.45" customHeight="1" x14ac:dyDescent="0.2">
      <c r="A9" s="173" t="s">
        <v>55</v>
      </c>
      <c r="B9" s="157">
        <v>6604</v>
      </c>
      <c r="C9" s="157">
        <v>6951</v>
      </c>
      <c r="D9" s="157">
        <v>7137</v>
      </c>
      <c r="E9" s="157">
        <v>10885</v>
      </c>
    </row>
    <row r="10" spans="1:5" ht="11.45" customHeight="1" x14ac:dyDescent="0.2">
      <c r="A10" s="173" t="s">
        <v>56</v>
      </c>
      <c r="B10" s="157">
        <v>2994</v>
      </c>
      <c r="C10" s="157">
        <v>3065</v>
      </c>
      <c r="D10" s="157">
        <v>3130</v>
      </c>
      <c r="E10" s="157">
        <v>3181</v>
      </c>
    </row>
    <row r="11" spans="1:5" ht="11.45" customHeight="1" x14ac:dyDescent="0.2">
      <c r="A11" s="173" t="s">
        <v>83</v>
      </c>
      <c r="B11" s="157">
        <v>-334</v>
      </c>
      <c r="C11" s="157">
        <v>-115</v>
      </c>
      <c r="D11" s="157">
        <v>49</v>
      </c>
      <c r="E11" s="157">
        <v>78</v>
      </c>
    </row>
    <row r="12" spans="1:5" ht="11.45" customHeight="1" x14ac:dyDescent="0.2">
      <c r="A12" s="173" t="s">
        <v>57</v>
      </c>
      <c r="B12" s="157">
        <v>0</v>
      </c>
      <c r="C12" s="157">
        <v>0</v>
      </c>
      <c r="D12" s="157">
        <v>0</v>
      </c>
      <c r="E12" s="157">
        <v>0</v>
      </c>
    </row>
    <row r="13" spans="1:5" ht="11.45" customHeight="1" x14ac:dyDescent="0.2">
      <c r="A13" s="173" t="s">
        <v>58</v>
      </c>
      <c r="B13" s="216">
        <v>-584</v>
      </c>
      <c r="C13" s="216">
        <v>-702</v>
      </c>
      <c r="D13" s="216">
        <v>-271</v>
      </c>
      <c r="E13" s="216">
        <v>311</v>
      </c>
    </row>
    <row r="14" spans="1:5" ht="11.45" customHeight="1" x14ac:dyDescent="0.2">
      <c r="A14" s="173" t="s">
        <v>59</v>
      </c>
      <c r="B14" s="157">
        <v>599</v>
      </c>
      <c r="C14" s="157">
        <v>612</v>
      </c>
      <c r="D14" s="157">
        <v>648</v>
      </c>
      <c r="E14" s="157">
        <v>656</v>
      </c>
    </row>
    <row r="15" spans="1:5" ht="11.45" customHeight="1" x14ac:dyDescent="0.2">
      <c r="A15" s="173" t="s">
        <v>60</v>
      </c>
      <c r="B15" s="157">
        <v>0</v>
      </c>
      <c r="C15" s="157">
        <v>0</v>
      </c>
      <c r="D15" s="157">
        <v>0</v>
      </c>
      <c r="E15" s="157">
        <v>0</v>
      </c>
    </row>
    <row r="16" spans="1:5" ht="11.45" customHeight="1" x14ac:dyDescent="0.2">
      <c r="A16" s="173" t="s">
        <v>61</v>
      </c>
      <c r="B16" s="157">
        <v>0</v>
      </c>
      <c r="C16" s="157">
        <v>0</v>
      </c>
      <c r="D16" s="157">
        <v>0</v>
      </c>
      <c r="E16" s="157">
        <v>0</v>
      </c>
    </row>
    <row r="17" spans="1:5" ht="11.45" customHeight="1" x14ac:dyDescent="0.2">
      <c r="A17" s="173" t="s">
        <v>62</v>
      </c>
      <c r="B17" s="157">
        <v>0</v>
      </c>
      <c r="C17" s="157">
        <v>0</v>
      </c>
      <c r="D17" s="157">
        <v>0</v>
      </c>
      <c r="E17" s="157">
        <v>0</v>
      </c>
    </row>
    <row r="18" spans="1:5" ht="11.45" customHeight="1" x14ac:dyDescent="0.2">
      <c r="A18" s="173" t="s">
        <v>63</v>
      </c>
      <c r="B18" s="157">
        <v>196</v>
      </c>
      <c r="C18" s="157">
        <v>289</v>
      </c>
      <c r="D18" s="157">
        <v>257</v>
      </c>
      <c r="E18" s="157">
        <v>260</v>
      </c>
    </row>
    <row r="19" spans="1:5" ht="11.45" customHeight="1" x14ac:dyDescent="0.2">
      <c r="A19" s="173" t="s">
        <v>64</v>
      </c>
      <c r="B19" s="216">
        <v>0</v>
      </c>
      <c r="C19" s="216">
        <v>0</v>
      </c>
      <c r="D19" s="216">
        <v>0</v>
      </c>
      <c r="E19" s="216">
        <v>0</v>
      </c>
    </row>
    <row r="20" spans="1:5" ht="11.45" customHeight="1" x14ac:dyDescent="0.2">
      <c r="A20" s="173" t="s">
        <v>65</v>
      </c>
      <c r="B20" s="157">
        <v>0</v>
      </c>
      <c r="C20" s="157">
        <v>1</v>
      </c>
      <c r="D20" s="157">
        <v>0</v>
      </c>
      <c r="E20" s="157">
        <v>0</v>
      </c>
    </row>
    <row r="21" spans="1:5" ht="11.45" customHeight="1" x14ac:dyDescent="0.2">
      <c r="A21" s="174" t="s">
        <v>66</v>
      </c>
      <c r="B21" s="144">
        <v>0</v>
      </c>
      <c r="C21" s="144">
        <v>0</v>
      </c>
      <c r="D21" s="144">
        <v>0</v>
      </c>
      <c r="E21" s="144">
        <v>0</v>
      </c>
    </row>
    <row r="22" spans="1:5" ht="13.5" customHeight="1" x14ac:dyDescent="0.2">
      <c r="A22" s="184" t="s">
        <v>67</v>
      </c>
    </row>
    <row r="23" spans="1:5" ht="10.5" customHeight="1" x14ac:dyDescent="0.2">
      <c r="A23" s="156"/>
    </row>
    <row r="24" spans="1:5" ht="9.75" customHeight="1" x14ac:dyDescent="0.2">
      <c r="A24" s="156"/>
    </row>
    <row r="25" spans="1:5" x14ac:dyDescent="0.2">
      <c r="A25" s="32" t="s">
        <v>68</v>
      </c>
      <c r="B25" s="1"/>
    </row>
    <row r="26" spans="1:5" x14ac:dyDescent="0.2">
      <c r="A26" s="3" t="s">
        <v>69</v>
      </c>
      <c r="B26" s="4">
        <f>B5-SUM(B9:B21)</f>
        <v>0</v>
      </c>
      <c r="C26" s="4">
        <f t="shared" ref="C26:E26" si="0">C5-SUM(C9:C21)</f>
        <v>0</v>
      </c>
      <c r="D26" s="4">
        <f t="shared" si="0"/>
        <v>0</v>
      </c>
      <c r="E26" s="4">
        <f t="shared" si="0"/>
        <v>0</v>
      </c>
    </row>
    <row r="27" spans="1:5" x14ac:dyDescent="0.2">
      <c r="A27" s="154" t="s">
        <v>82</v>
      </c>
      <c r="B27" s="4">
        <f>'1 - 2023 (NL)'!D42-'2 - 2023 (NL)'!B5</f>
        <v>0</v>
      </c>
      <c r="C27" s="4">
        <f>'1 - 2023 (NL)'!E42-'2 - 2023 (NL)'!C5</f>
        <v>0</v>
      </c>
      <c r="D27" s="4">
        <f>'1 - 2023 (NL)'!F42-'2 - 2023 (NL)'!D5</f>
        <v>0</v>
      </c>
      <c r="E27" s="4">
        <f>'1 - 2023 (NL)'!G42-'2 - 2023 (NL)'!E5</f>
        <v>0</v>
      </c>
    </row>
  </sheetData>
  <sheetProtection algorithmName="SHA-512" hashValue="voqmJ3ohXcC7/l1I58sVVF2gqJrikXGWI2P6WaLw7fn6RXG5HvwRl3whqanro0brephhKP2RDq0wIBp/lPRHxA==" saltValue="OHqIAen4Bq87xPVB4zqlYg==" spinCount="100000" sheet="1" objects="1" scenarios="1"/>
  <mergeCells count="1">
    <mergeCell ref="B3:E3"/>
  </mergeCells>
  <conditionalFormatting sqref="B26:E27">
    <cfRule type="cellIs" dxfId="1" priority="1" stopIfTrue="1" operator="lessThan">
      <formula>0</formula>
    </cfRule>
    <cfRule type="cellIs" dxfId="0" priority="2" stopIfTrue="1" operator="greaterThan">
      <formula>0</formula>
    </cfRule>
  </conditionalFormatting>
  <printOptions horizontalCentered="1" verticalCentered="1"/>
  <pageMargins left="0.19685039370078741" right="0.19685039370078741" top="0.86614173228346458" bottom="0" header="0" footer="0"/>
  <pageSetup scale="90" orientation="landscape" r:id="rId1"/>
  <headerFooter alignWithMargins="0">
    <oddFooter>&amp;L&amp;A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view="pageBreakPreview" zoomScaleNormal="80" zoomScaleSheetLayoutView="100" workbookViewId="0"/>
  </sheetViews>
  <sheetFormatPr defaultRowHeight="12.75" x14ac:dyDescent="0.2"/>
  <cols>
    <col min="1" max="1" width="3.85546875" style="156" customWidth="1"/>
    <col min="2" max="2" width="51.7109375" style="122" customWidth="1"/>
    <col min="3" max="3" width="14.85546875" style="122" bestFit="1" customWidth="1"/>
    <col min="4" max="16" width="10.140625" style="122" customWidth="1"/>
    <col min="17" max="23" width="6.7109375" style="122" customWidth="1"/>
    <col min="24" max="261" width="9.140625" style="122"/>
    <col min="262" max="262" width="3.85546875" style="122" customWidth="1"/>
    <col min="263" max="263" width="51.7109375" style="122" customWidth="1"/>
    <col min="264" max="264" width="14.85546875" style="122" bestFit="1" customWidth="1"/>
    <col min="265" max="272" width="10.140625" style="122" customWidth="1"/>
    <col min="273" max="279" width="6.7109375" style="122" customWidth="1"/>
    <col min="280" max="517" width="9.140625" style="122"/>
    <col min="518" max="518" width="3.85546875" style="122" customWidth="1"/>
    <col min="519" max="519" width="51.7109375" style="122" customWidth="1"/>
    <col min="520" max="520" width="14.85546875" style="122" bestFit="1" customWidth="1"/>
    <col min="521" max="528" width="10.140625" style="122" customWidth="1"/>
    <col min="529" max="535" width="6.7109375" style="122" customWidth="1"/>
    <col min="536" max="773" width="9.140625" style="122"/>
    <col min="774" max="774" width="3.85546875" style="122" customWidth="1"/>
    <col min="775" max="775" width="51.7109375" style="122" customWidth="1"/>
    <col min="776" max="776" width="14.85546875" style="122" bestFit="1" customWidth="1"/>
    <col min="777" max="784" width="10.140625" style="122" customWidth="1"/>
    <col min="785" max="791" width="6.7109375" style="122" customWidth="1"/>
    <col min="792" max="1029" width="9.140625" style="122"/>
    <col min="1030" max="1030" width="3.85546875" style="122" customWidth="1"/>
    <col min="1031" max="1031" width="51.7109375" style="122" customWidth="1"/>
    <col min="1032" max="1032" width="14.85546875" style="122" bestFit="1" customWidth="1"/>
    <col min="1033" max="1040" width="10.140625" style="122" customWidth="1"/>
    <col min="1041" max="1047" width="6.7109375" style="122" customWidth="1"/>
    <col min="1048" max="1285" width="9.140625" style="122"/>
    <col min="1286" max="1286" width="3.85546875" style="122" customWidth="1"/>
    <col min="1287" max="1287" width="51.7109375" style="122" customWidth="1"/>
    <col min="1288" max="1288" width="14.85546875" style="122" bestFit="1" customWidth="1"/>
    <col min="1289" max="1296" width="10.140625" style="122" customWidth="1"/>
    <col min="1297" max="1303" width="6.7109375" style="122" customWidth="1"/>
    <col min="1304" max="1541" width="9.140625" style="122"/>
    <col min="1542" max="1542" width="3.85546875" style="122" customWidth="1"/>
    <col min="1543" max="1543" width="51.7109375" style="122" customWidth="1"/>
    <col min="1544" max="1544" width="14.85546875" style="122" bestFit="1" customWidth="1"/>
    <col min="1545" max="1552" width="10.140625" style="122" customWidth="1"/>
    <col min="1553" max="1559" width="6.7109375" style="122" customWidth="1"/>
    <col min="1560" max="1797" width="9.140625" style="122"/>
    <col min="1798" max="1798" width="3.85546875" style="122" customWidth="1"/>
    <col min="1799" max="1799" width="51.7109375" style="122" customWidth="1"/>
    <col min="1800" max="1800" width="14.85546875" style="122" bestFit="1" customWidth="1"/>
    <col min="1801" max="1808" width="10.140625" style="122" customWidth="1"/>
    <col min="1809" max="1815" width="6.7109375" style="122" customWidth="1"/>
    <col min="1816" max="2053" width="9.140625" style="122"/>
    <col min="2054" max="2054" width="3.85546875" style="122" customWidth="1"/>
    <col min="2055" max="2055" width="51.7109375" style="122" customWidth="1"/>
    <col min="2056" max="2056" width="14.85546875" style="122" bestFit="1" customWidth="1"/>
    <col min="2057" max="2064" width="10.140625" style="122" customWidth="1"/>
    <col min="2065" max="2071" width="6.7109375" style="122" customWidth="1"/>
    <col min="2072" max="2309" width="9.140625" style="122"/>
    <col min="2310" max="2310" width="3.85546875" style="122" customWidth="1"/>
    <col min="2311" max="2311" width="51.7109375" style="122" customWidth="1"/>
    <col min="2312" max="2312" width="14.85546875" style="122" bestFit="1" customWidth="1"/>
    <col min="2313" max="2320" width="10.140625" style="122" customWidth="1"/>
    <col min="2321" max="2327" width="6.7109375" style="122" customWidth="1"/>
    <col min="2328" max="2565" width="9.140625" style="122"/>
    <col min="2566" max="2566" width="3.85546875" style="122" customWidth="1"/>
    <col min="2567" max="2567" width="51.7109375" style="122" customWidth="1"/>
    <col min="2568" max="2568" width="14.85546875" style="122" bestFit="1" customWidth="1"/>
    <col min="2569" max="2576" width="10.140625" style="122" customWidth="1"/>
    <col min="2577" max="2583" width="6.7109375" style="122" customWidth="1"/>
    <col min="2584" max="2821" width="9.140625" style="122"/>
    <col min="2822" max="2822" width="3.85546875" style="122" customWidth="1"/>
    <col min="2823" max="2823" width="51.7109375" style="122" customWidth="1"/>
    <col min="2824" max="2824" width="14.85546875" style="122" bestFit="1" customWidth="1"/>
    <col min="2825" max="2832" width="10.140625" style="122" customWidth="1"/>
    <col min="2833" max="2839" width="6.7109375" style="122" customWidth="1"/>
    <col min="2840" max="3077" width="9.140625" style="122"/>
    <col min="3078" max="3078" width="3.85546875" style="122" customWidth="1"/>
    <col min="3079" max="3079" width="51.7109375" style="122" customWidth="1"/>
    <col min="3080" max="3080" width="14.85546875" style="122" bestFit="1" customWidth="1"/>
    <col min="3081" max="3088" width="10.140625" style="122" customWidth="1"/>
    <col min="3089" max="3095" width="6.7109375" style="122" customWidth="1"/>
    <col min="3096" max="3333" width="9.140625" style="122"/>
    <col min="3334" max="3334" width="3.85546875" style="122" customWidth="1"/>
    <col min="3335" max="3335" width="51.7109375" style="122" customWidth="1"/>
    <col min="3336" max="3336" width="14.85546875" style="122" bestFit="1" customWidth="1"/>
    <col min="3337" max="3344" width="10.140625" style="122" customWidth="1"/>
    <col min="3345" max="3351" width="6.7109375" style="122" customWidth="1"/>
    <col min="3352" max="3589" width="9.140625" style="122"/>
    <col min="3590" max="3590" width="3.85546875" style="122" customWidth="1"/>
    <col min="3591" max="3591" width="51.7109375" style="122" customWidth="1"/>
    <col min="3592" max="3592" width="14.85546875" style="122" bestFit="1" customWidth="1"/>
    <col min="3593" max="3600" width="10.140625" style="122" customWidth="1"/>
    <col min="3601" max="3607" width="6.7109375" style="122" customWidth="1"/>
    <col min="3608" max="3845" width="9.140625" style="122"/>
    <col min="3846" max="3846" width="3.85546875" style="122" customWidth="1"/>
    <col min="3847" max="3847" width="51.7109375" style="122" customWidth="1"/>
    <col min="3848" max="3848" width="14.85546875" style="122" bestFit="1" customWidth="1"/>
    <col min="3849" max="3856" width="10.140625" style="122" customWidth="1"/>
    <col min="3857" max="3863" width="6.7109375" style="122" customWidth="1"/>
    <col min="3864" max="4101" width="9.140625" style="122"/>
    <col min="4102" max="4102" width="3.85546875" style="122" customWidth="1"/>
    <col min="4103" max="4103" width="51.7109375" style="122" customWidth="1"/>
    <col min="4104" max="4104" width="14.85546875" style="122" bestFit="1" customWidth="1"/>
    <col min="4105" max="4112" width="10.140625" style="122" customWidth="1"/>
    <col min="4113" max="4119" width="6.7109375" style="122" customWidth="1"/>
    <col min="4120" max="4357" width="9.140625" style="122"/>
    <col min="4358" max="4358" width="3.85546875" style="122" customWidth="1"/>
    <col min="4359" max="4359" width="51.7109375" style="122" customWidth="1"/>
    <col min="4360" max="4360" width="14.85546875" style="122" bestFit="1" customWidth="1"/>
    <col min="4361" max="4368" width="10.140625" style="122" customWidth="1"/>
    <col min="4369" max="4375" width="6.7109375" style="122" customWidth="1"/>
    <col min="4376" max="4613" width="9.140625" style="122"/>
    <col min="4614" max="4614" width="3.85546875" style="122" customWidth="1"/>
    <col min="4615" max="4615" width="51.7109375" style="122" customWidth="1"/>
    <col min="4616" max="4616" width="14.85546875" style="122" bestFit="1" customWidth="1"/>
    <col min="4617" max="4624" width="10.140625" style="122" customWidth="1"/>
    <col min="4625" max="4631" width="6.7109375" style="122" customWidth="1"/>
    <col min="4632" max="4869" width="9.140625" style="122"/>
    <col min="4870" max="4870" width="3.85546875" style="122" customWidth="1"/>
    <col min="4871" max="4871" width="51.7109375" style="122" customWidth="1"/>
    <col min="4872" max="4872" width="14.85546875" style="122" bestFit="1" customWidth="1"/>
    <col min="4873" max="4880" width="10.140625" style="122" customWidth="1"/>
    <col min="4881" max="4887" width="6.7109375" style="122" customWidth="1"/>
    <col min="4888" max="5125" width="9.140625" style="122"/>
    <col min="5126" max="5126" width="3.85546875" style="122" customWidth="1"/>
    <col min="5127" max="5127" width="51.7109375" style="122" customWidth="1"/>
    <col min="5128" max="5128" width="14.85546875" style="122" bestFit="1" customWidth="1"/>
    <col min="5129" max="5136" width="10.140625" style="122" customWidth="1"/>
    <col min="5137" max="5143" width="6.7109375" style="122" customWidth="1"/>
    <col min="5144" max="5381" width="9.140625" style="122"/>
    <col min="5382" max="5382" width="3.85546875" style="122" customWidth="1"/>
    <col min="5383" max="5383" width="51.7109375" style="122" customWidth="1"/>
    <col min="5384" max="5384" width="14.85546875" style="122" bestFit="1" customWidth="1"/>
    <col min="5385" max="5392" width="10.140625" style="122" customWidth="1"/>
    <col min="5393" max="5399" width="6.7109375" style="122" customWidth="1"/>
    <col min="5400" max="5637" width="9.140625" style="122"/>
    <col min="5638" max="5638" width="3.85546875" style="122" customWidth="1"/>
    <col min="5639" max="5639" width="51.7109375" style="122" customWidth="1"/>
    <col min="5640" max="5640" width="14.85546875" style="122" bestFit="1" customWidth="1"/>
    <col min="5641" max="5648" width="10.140625" style="122" customWidth="1"/>
    <col min="5649" max="5655" width="6.7109375" style="122" customWidth="1"/>
    <col min="5656" max="5893" width="9.140625" style="122"/>
    <col min="5894" max="5894" width="3.85546875" style="122" customWidth="1"/>
    <col min="5895" max="5895" width="51.7109375" style="122" customWidth="1"/>
    <col min="5896" max="5896" width="14.85546875" style="122" bestFit="1" customWidth="1"/>
    <col min="5897" max="5904" width="10.140625" style="122" customWidth="1"/>
    <col min="5905" max="5911" width="6.7109375" style="122" customWidth="1"/>
    <col min="5912" max="6149" width="9.140625" style="122"/>
    <col min="6150" max="6150" width="3.85546875" style="122" customWidth="1"/>
    <col min="6151" max="6151" width="51.7109375" style="122" customWidth="1"/>
    <col min="6152" max="6152" width="14.85546875" style="122" bestFit="1" customWidth="1"/>
    <col min="6153" max="6160" width="10.140625" style="122" customWidth="1"/>
    <col min="6161" max="6167" width="6.7109375" style="122" customWidth="1"/>
    <col min="6168" max="6405" width="9.140625" style="122"/>
    <col min="6406" max="6406" width="3.85546875" style="122" customWidth="1"/>
    <col min="6407" max="6407" width="51.7109375" style="122" customWidth="1"/>
    <col min="6408" max="6408" width="14.85546875" style="122" bestFit="1" customWidth="1"/>
    <col min="6409" max="6416" width="10.140625" style="122" customWidth="1"/>
    <col min="6417" max="6423" width="6.7109375" style="122" customWidth="1"/>
    <col min="6424" max="6661" width="9.140625" style="122"/>
    <col min="6662" max="6662" width="3.85546875" style="122" customWidth="1"/>
    <col min="6663" max="6663" width="51.7109375" style="122" customWidth="1"/>
    <col min="6664" max="6664" width="14.85546875" style="122" bestFit="1" customWidth="1"/>
    <col min="6665" max="6672" width="10.140625" style="122" customWidth="1"/>
    <col min="6673" max="6679" width="6.7109375" style="122" customWidth="1"/>
    <col min="6680" max="6917" width="9.140625" style="122"/>
    <col min="6918" max="6918" width="3.85546875" style="122" customWidth="1"/>
    <col min="6919" max="6919" width="51.7109375" style="122" customWidth="1"/>
    <col min="6920" max="6920" width="14.85546875" style="122" bestFit="1" customWidth="1"/>
    <col min="6921" max="6928" width="10.140625" style="122" customWidth="1"/>
    <col min="6929" max="6935" width="6.7109375" style="122" customWidth="1"/>
    <col min="6936" max="7173" width="9.140625" style="122"/>
    <col min="7174" max="7174" width="3.85546875" style="122" customWidth="1"/>
    <col min="7175" max="7175" width="51.7109375" style="122" customWidth="1"/>
    <col min="7176" max="7176" width="14.85546875" style="122" bestFit="1" customWidth="1"/>
    <col min="7177" max="7184" width="10.140625" style="122" customWidth="1"/>
    <col min="7185" max="7191" width="6.7109375" style="122" customWidth="1"/>
    <col min="7192" max="7429" width="9.140625" style="122"/>
    <col min="7430" max="7430" width="3.85546875" style="122" customWidth="1"/>
    <col min="7431" max="7431" width="51.7109375" style="122" customWidth="1"/>
    <col min="7432" max="7432" width="14.85546875" style="122" bestFit="1" customWidth="1"/>
    <col min="7433" max="7440" width="10.140625" style="122" customWidth="1"/>
    <col min="7441" max="7447" width="6.7109375" style="122" customWidth="1"/>
    <col min="7448" max="7685" width="9.140625" style="122"/>
    <col min="7686" max="7686" width="3.85546875" style="122" customWidth="1"/>
    <col min="7687" max="7687" width="51.7109375" style="122" customWidth="1"/>
    <col min="7688" max="7688" width="14.85546875" style="122" bestFit="1" customWidth="1"/>
    <col min="7689" max="7696" width="10.140625" style="122" customWidth="1"/>
    <col min="7697" max="7703" width="6.7109375" style="122" customWidth="1"/>
    <col min="7704" max="7941" width="9.140625" style="122"/>
    <col min="7942" max="7942" width="3.85546875" style="122" customWidth="1"/>
    <col min="7943" max="7943" width="51.7109375" style="122" customWidth="1"/>
    <col min="7944" max="7944" width="14.85546875" style="122" bestFit="1" customWidth="1"/>
    <col min="7945" max="7952" width="10.140625" style="122" customWidth="1"/>
    <col min="7953" max="7959" width="6.7109375" style="122" customWidth="1"/>
    <col min="7960" max="8197" width="9.140625" style="122"/>
    <col min="8198" max="8198" width="3.85546875" style="122" customWidth="1"/>
    <col min="8199" max="8199" width="51.7109375" style="122" customWidth="1"/>
    <col min="8200" max="8200" width="14.85546875" style="122" bestFit="1" customWidth="1"/>
    <col min="8201" max="8208" width="10.140625" style="122" customWidth="1"/>
    <col min="8209" max="8215" width="6.7109375" style="122" customWidth="1"/>
    <col min="8216" max="8453" width="9.140625" style="122"/>
    <col min="8454" max="8454" width="3.85546875" style="122" customWidth="1"/>
    <col min="8455" max="8455" width="51.7109375" style="122" customWidth="1"/>
    <col min="8456" max="8456" width="14.85546875" style="122" bestFit="1" customWidth="1"/>
    <col min="8457" max="8464" width="10.140625" style="122" customWidth="1"/>
    <col min="8465" max="8471" width="6.7109375" style="122" customWidth="1"/>
    <col min="8472" max="8709" width="9.140625" style="122"/>
    <col min="8710" max="8710" width="3.85546875" style="122" customWidth="1"/>
    <col min="8711" max="8711" width="51.7109375" style="122" customWidth="1"/>
    <col min="8712" max="8712" width="14.85546875" style="122" bestFit="1" customWidth="1"/>
    <col min="8713" max="8720" width="10.140625" style="122" customWidth="1"/>
    <col min="8721" max="8727" width="6.7109375" style="122" customWidth="1"/>
    <col min="8728" max="8965" width="9.140625" style="122"/>
    <col min="8966" max="8966" width="3.85546875" style="122" customWidth="1"/>
    <col min="8967" max="8967" width="51.7109375" style="122" customWidth="1"/>
    <col min="8968" max="8968" width="14.85546875" style="122" bestFit="1" customWidth="1"/>
    <col min="8969" max="8976" width="10.140625" style="122" customWidth="1"/>
    <col min="8977" max="8983" width="6.7109375" style="122" customWidth="1"/>
    <col min="8984" max="9221" width="9.140625" style="122"/>
    <col min="9222" max="9222" width="3.85546875" style="122" customWidth="1"/>
    <col min="9223" max="9223" width="51.7109375" style="122" customWidth="1"/>
    <col min="9224" max="9224" width="14.85546875" style="122" bestFit="1" customWidth="1"/>
    <col min="9225" max="9232" width="10.140625" style="122" customWidth="1"/>
    <col min="9233" max="9239" width="6.7109375" style="122" customWidth="1"/>
    <col min="9240" max="9477" width="9.140625" style="122"/>
    <col min="9478" max="9478" width="3.85546875" style="122" customWidth="1"/>
    <col min="9479" max="9479" width="51.7109375" style="122" customWidth="1"/>
    <col min="9480" max="9480" width="14.85546875" style="122" bestFit="1" customWidth="1"/>
    <col min="9481" max="9488" width="10.140625" style="122" customWidth="1"/>
    <col min="9489" max="9495" width="6.7109375" style="122" customWidth="1"/>
    <col min="9496" max="9733" width="9.140625" style="122"/>
    <col min="9734" max="9734" width="3.85546875" style="122" customWidth="1"/>
    <col min="9735" max="9735" width="51.7109375" style="122" customWidth="1"/>
    <col min="9736" max="9736" width="14.85546875" style="122" bestFit="1" customWidth="1"/>
    <col min="9737" max="9744" width="10.140625" style="122" customWidth="1"/>
    <col min="9745" max="9751" width="6.7109375" style="122" customWidth="1"/>
    <col min="9752" max="9989" width="9.140625" style="122"/>
    <col min="9990" max="9990" width="3.85546875" style="122" customWidth="1"/>
    <col min="9991" max="9991" width="51.7109375" style="122" customWidth="1"/>
    <col min="9992" max="9992" width="14.85546875" style="122" bestFit="1" customWidth="1"/>
    <col min="9993" max="10000" width="10.140625" style="122" customWidth="1"/>
    <col min="10001" max="10007" width="6.7109375" style="122" customWidth="1"/>
    <col min="10008" max="10245" width="9.140625" style="122"/>
    <col min="10246" max="10246" width="3.85546875" style="122" customWidth="1"/>
    <col min="10247" max="10247" width="51.7109375" style="122" customWidth="1"/>
    <col min="10248" max="10248" width="14.85546875" style="122" bestFit="1" customWidth="1"/>
    <col min="10249" max="10256" width="10.140625" style="122" customWidth="1"/>
    <col min="10257" max="10263" width="6.7109375" style="122" customWidth="1"/>
    <col min="10264" max="10501" width="9.140625" style="122"/>
    <col min="10502" max="10502" width="3.85546875" style="122" customWidth="1"/>
    <col min="10503" max="10503" width="51.7109375" style="122" customWidth="1"/>
    <col min="10504" max="10504" width="14.85546875" style="122" bestFit="1" customWidth="1"/>
    <col min="10505" max="10512" width="10.140625" style="122" customWidth="1"/>
    <col min="10513" max="10519" width="6.7109375" style="122" customWidth="1"/>
    <col min="10520" max="10757" width="9.140625" style="122"/>
    <col min="10758" max="10758" width="3.85546875" style="122" customWidth="1"/>
    <col min="10759" max="10759" width="51.7109375" style="122" customWidth="1"/>
    <col min="10760" max="10760" width="14.85546875" style="122" bestFit="1" customWidth="1"/>
    <col min="10761" max="10768" width="10.140625" style="122" customWidth="1"/>
    <col min="10769" max="10775" width="6.7109375" style="122" customWidth="1"/>
    <col min="10776" max="11013" width="9.140625" style="122"/>
    <col min="11014" max="11014" width="3.85546875" style="122" customWidth="1"/>
    <col min="11015" max="11015" width="51.7109375" style="122" customWidth="1"/>
    <col min="11016" max="11016" width="14.85546875" style="122" bestFit="1" customWidth="1"/>
    <col min="11017" max="11024" width="10.140625" style="122" customWidth="1"/>
    <col min="11025" max="11031" width="6.7109375" style="122" customWidth="1"/>
    <col min="11032" max="11269" width="9.140625" style="122"/>
    <col min="11270" max="11270" width="3.85546875" style="122" customWidth="1"/>
    <col min="11271" max="11271" width="51.7109375" style="122" customWidth="1"/>
    <col min="11272" max="11272" width="14.85546875" style="122" bestFit="1" customWidth="1"/>
    <col min="11273" max="11280" width="10.140625" style="122" customWidth="1"/>
    <col min="11281" max="11287" width="6.7109375" style="122" customWidth="1"/>
    <col min="11288" max="11525" width="9.140625" style="122"/>
    <col min="11526" max="11526" width="3.85546875" style="122" customWidth="1"/>
    <col min="11527" max="11527" width="51.7109375" style="122" customWidth="1"/>
    <col min="11528" max="11528" width="14.85546875" style="122" bestFit="1" customWidth="1"/>
    <col min="11529" max="11536" width="10.140625" style="122" customWidth="1"/>
    <col min="11537" max="11543" width="6.7109375" style="122" customWidth="1"/>
    <col min="11544" max="11781" width="9.140625" style="122"/>
    <col min="11782" max="11782" width="3.85546875" style="122" customWidth="1"/>
    <col min="11783" max="11783" width="51.7109375" style="122" customWidth="1"/>
    <col min="11784" max="11784" width="14.85546875" style="122" bestFit="1" customWidth="1"/>
    <col min="11785" max="11792" width="10.140625" style="122" customWidth="1"/>
    <col min="11793" max="11799" width="6.7109375" style="122" customWidth="1"/>
    <col min="11800" max="12037" width="9.140625" style="122"/>
    <col min="12038" max="12038" width="3.85546875" style="122" customWidth="1"/>
    <col min="12039" max="12039" width="51.7109375" style="122" customWidth="1"/>
    <col min="12040" max="12040" width="14.85546875" style="122" bestFit="1" customWidth="1"/>
    <col min="12041" max="12048" width="10.140625" style="122" customWidth="1"/>
    <col min="12049" max="12055" width="6.7109375" style="122" customWidth="1"/>
    <col min="12056" max="12293" width="9.140625" style="122"/>
    <col min="12294" max="12294" width="3.85546875" style="122" customWidth="1"/>
    <col min="12295" max="12295" width="51.7109375" style="122" customWidth="1"/>
    <col min="12296" max="12296" width="14.85546875" style="122" bestFit="1" customWidth="1"/>
    <col min="12297" max="12304" width="10.140625" style="122" customWidth="1"/>
    <col min="12305" max="12311" width="6.7109375" style="122" customWidth="1"/>
    <col min="12312" max="12549" width="9.140625" style="122"/>
    <col min="12550" max="12550" width="3.85546875" style="122" customWidth="1"/>
    <col min="12551" max="12551" width="51.7109375" style="122" customWidth="1"/>
    <col min="12552" max="12552" width="14.85546875" style="122" bestFit="1" customWidth="1"/>
    <col min="12553" max="12560" width="10.140625" style="122" customWidth="1"/>
    <col min="12561" max="12567" width="6.7109375" style="122" customWidth="1"/>
    <col min="12568" max="12805" width="9.140625" style="122"/>
    <col min="12806" max="12806" width="3.85546875" style="122" customWidth="1"/>
    <col min="12807" max="12807" width="51.7109375" style="122" customWidth="1"/>
    <col min="12808" max="12808" width="14.85546875" style="122" bestFit="1" customWidth="1"/>
    <col min="12809" max="12816" width="10.140625" style="122" customWidth="1"/>
    <col min="12817" max="12823" width="6.7109375" style="122" customWidth="1"/>
    <col min="12824" max="13061" width="9.140625" style="122"/>
    <col min="13062" max="13062" width="3.85546875" style="122" customWidth="1"/>
    <col min="13063" max="13063" width="51.7109375" style="122" customWidth="1"/>
    <col min="13064" max="13064" width="14.85546875" style="122" bestFit="1" customWidth="1"/>
    <col min="13065" max="13072" width="10.140625" style="122" customWidth="1"/>
    <col min="13073" max="13079" width="6.7109375" style="122" customWidth="1"/>
    <col min="13080" max="13317" width="9.140625" style="122"/>
    <col min="13318" max="13318" width="3.85546875" style="122" customWidth="1"/>
    <col min="13319" max="13319" width="51.7109375" style="122" customWidth="1"/>
    <col min="13320" max="13320" width="14.85546875" style="122" bestFit="1" customWidth="1"/>
    <col min="13321" max="13328" width="10.140625" style="122" customWidth="1"/>
    <col min="13329" max="13335" width="6.7109375" style="122" customWidth="1"/>
    <col min="13336" max="13573" width="9.140625" style="122"/>
    <col min="13574" max="13574" width="3.85546875" style="122" customWidth="1"/>
    <col min="13575" max="13575" width="51.7109375" style="122" customWidth="1"/>
    <col min="13576" max="13576" width="14.85546875" style="122" bestFit="1" customWidth="1"/>
    <col min="13577" max="13584" width="10.140625" style="122" customWidth="1"/>
    <col min="13585" max="13591" width="6.7109375" style="122" customWidth="1"/>
    <col min="13592" max="13829" width="9.140625" style="122"/>
    <col min="13830" max="13830" width="3.85546875" style="122" customWidth="1"/>
    <col min="13831" max="13831" width="51.7109375" style="122" customWidth="1"/>
    <col min="13832" max="13832" width="14.85546875" style="122" bestFit="1" customWidth="1"/>
    <col min="13833" max="13840" width="10.140625" style="122" customWidth="1"/>
    <col min="13841" max="13847" width="6.7109375" style="122" customWidth="1"/>
    <col min="13848" max="14085" width="9.140625" style="122"/>
    <col min="14086" max="14086" width="3.85546875" style="122" customWidth="1"/>
    <col min="14087" max="14087" width="51.7109375" style="122" customWidth="1"/>
    <col min="14088" max="14088" width="14.85546875" style="122" bestFit="1" customWidth="1"/>
    <col min="14089" max="14096" width="10.140625" style="122" customWidth="1"/>
    <col min="14097" max="14103" width="6.7109375" style="122" customWidth="1"/>
    <col min="14104" max="14341" width="9.140625" style="122"/>
    <col min="14342" max="14342" width="3.85546875" style="122" customWidth="1"/>
    <col min="14343" max="14343" width="51.7109375" style="122" customWidth="1"/>
    <col min="14344" max="14344" width="14.85546875" style="122" bestFit="1" customWidth="1"/>
    <col min="14345" max="14352" width="10.140625" style="122" customWidth="1"/>
    <col min="14353" max="14359" width="6.7109375" style="122" customWidth="1"/>
    <col min="14360" max="14597" width="9.140625" style="122"/>
    <col min="14598" max="14598" width="3.85546875" style="122" customWidth="1"/>
    <col min="14599" max="14599" width="51.7109375" style="122" customWidth="1"/>
    <col min="14600" max="14600" width="14.85546875" style="122" bestFit="1" customWidth="1"/>
    <col min="14601" max="14608" width="10.140625" style="122" customWidth="1"/>
    <col min="14609" max="14615" width="6.7109375" style="122" customWidth="1"/>
    <col min="14616" max="14853" width="9.140625" style="122"/>
    <col min="14854" max="14854" width="3.85546875" style="122" customWidth="1"/>
    <col min="14855" max="14855" width="51.7109375" style="122" customWidth="1"/>
    <col min="14856" max="14856" width="14.85546875" style="122" bestFit="1" customWidth="1"/>
    <col min="14857" max="14864" width="10.140625" style="122" customWidth="1"/>
    <col min="14865" max="14871" width="6.7109375" style="122" customWidth="1"/>
    <col min="14872" max="15109" width="9.140625" style="122"/>
    <col min="15110" max="15110" width="3.85546875" style="122" customWidth="1"/>
    <col min="15111" max="15111" width="51.7109375" style="122" customWidth="1"/>
    <col min="15112" max="15112" width="14.85546875" style="122" bestFit="1" customWidth="1"/>
    <col min="15113" max="15120" width="10.140625" style="122" customWidth="1"/>
    <col min="15121" max="15127" width="6.7109375" style="122" customWidth="1"/>
    <col min="15128" max="15365" width="9.140625" style="122"/>
    <col min="15366" max="15366" width="3.85546875" style="122" customWidth="1"/>
    <col min="15367" max="15367" width="51.7109375" style="122" customWidth="1"/>
    <col min="15368" max="15368" width="14.85546875" style="122" bestFit="1" customWidth="1"/>
    <col min="15369" max="15376" width="10.140625" style="122" customWidth="1"/>
    <col min="15377" max="15383" width="6.7109375" style="122" customWidth="1"/>
    <col min="15384" max="15621" width="9.140625" style="122"/>
    <col min="15622" max="15622" width="3.85546875" style="122" customWidth="1"/>
    <col min="15623" max="15623" width="51.7109375" style="122" customWidth="1"/>
    <col min="15624" max="15624" width="14.85546875" style="122" bestFit="1" customWidth="1"/>
    <col min="15625" max="15632" width="10.140625" style="122" customWidth="1"/>
    <col min="15633" max="15639" width="6.7109375" style="122" customWidth="1"/>
    <col min="15640" max="15877" width="9.140625" style="122"/>
    <col min="15878" max="15878" width="3.85546875" style="122" customWidth="1"/>
    <col min="15879" max="15879" width="51.7109375" style="122" customWidth="1"/>
    <col min="15880" max="15880" width="14.85546875" style="122" bestFit="1" customWidth="1"/>
    <col min="15881" max="15888" width="10.140625" style="122" customWidth="1"/>
    <col min="15889" max="15895" width="6.7109375" style="122" customWidth="1"/>
    <col min="15896" max="16133" width="9.140625" style="122"/>
    <col min="16134" max="16134" width="3.85546875" style="122" customWidth="1"/>
    <col min="16135" max="16135" width="51.7109375" style="122" customWidth="1"/>
    <col min="16136" max="16136" width="14.85546875" style="122" bestFit="1" customWidth="1"/>
    <col min="16137" max="16144" width="10.140625" style="122" customWidth="1"/>
    <col min="16145" max="16151" width="6.7109375" style="122" customWidth="1"/>
    <col min="16152" max="16384" width="9.140625" style="122"/>
  </cols>
  <sheetData>
    <row r="1" spans="1:16" ht="15.75" x14ac:dyDescent="0.25">
      <c r="A1" s="114"/>
      <c r="B1" s="115" t="s">
        <v>103</v>
      </c>
      <c r="C1" s="116"/>
      <c r="D1" s="117"/>
      <c r="E1" s="118"/>
      <c r="F1" s="118"/>
      <c r="G1" s="118"/>
      <c r="H1" s="119" t="str">
        <f>'1 - 2023 (NL)'!H1</f>
        <v>NETHERLANDS</v>
      </c>
      <c r="I1" s="119"/>
      <c r="J1" s="119"/>
      <c r="K1" s="119"/>
      <c r="L1" s="119"/>
      <c r="M1" s="119"/>
      <c r="N1" s="119"/>
      <c r="O1" s="120"/>
      <c r="P1" s="121"/>
    </row>
    <row r="2" spans="1:16" x14ac:dyDescent="0.2">
      <c r="A2" s="123"/>
      <c r="B2" s="124" t="s">
        <v>97</v>
      </c>
      <c r="C2" s="125"/>
      <c r="D2" s="126"/>
      <c r="E2" s="127"/>
      <c r="F2" s="127"/>
      <c r="G2" s="127"/>
      <c r="H2" s="128" t="str">
        <f>'1 - 2023 (NL)'!H2</f>
        <v>million EUR</v>
      </c>
      <c r="I2" s="128"/>
      <c r="J2" s="128"/>
      <c r="K2" s="128"/>
      <c r="L2" s="128"/>
      <c r="M2" s="128"/>
      <c r="N2" s="128"/>
      <c r="O2" s="129"/>
      <c r="P2" s="130"/>
    </row>
    <row r="3" spans="1:16" x14ac:dyDescent="0.2">
      <c r="A3" s="123"/>
      <c r="B3" s="131" t="s">
        <v>100</v>
      </c>
      <c r="C3" s="132"/>
      <c r="D3" s="229" t="s">
        <v>98</v>
      </c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1"/>
    </row>
    <row r="4" spans="1:16" x14ac:dyDescent="0.2">
      <c r="A4" s="133"/>
      <c r="B4" s="134" t="s">
        <v>105</v>
      </c>
      <c r="C4" s="135" t="s">
        <v>70</v>
      </c>
      <c r="D4" s="136">
        <v>2010</v>
      </c>
      <c r="E4" s="136">
        <v>2011</v>
      </c>
      <c r="F4" s="136">
        <v>2012</v>
      </c>
      <c r="G4" s="136">
        <v>2013</v>
      </c>
      <c r="H4" s="136">
        <v>2014</v>
      </c>
      <c r="I4" s="136">
        <v>2015</v>
      </c>
      <c r="J4" s="136">
        <v>2016</v>
      </c>
      <c r="K4" s="136">
        <v>2017</v>
      </c>
      <c r="L4" s="136">
        <v>2018</v>
      </c>
      <c r="M4" s="136">
        <v>2019</v>
      </c>
      <c r="N4" s="136">
        <v>2020</v>
      </c>
      <c r="O4" s="136">
        <v>2021</v>
      </c>
      <c r="P4" s="136">
        <v>2022</v>
      </c>
    </row>
    <row r="5" spans="1:16" x14ac:dyDescent="0.2">
      <c r="A5" s="114"/>
      <c r="B5" s="137"/>
      <c r="C5" s="138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</row>
    <row r="6" spans="1:16" x14ac:dyDescent="0.2">
      <c r="A6" s="123"/>
      <c r="B6" s="140" t="s">
        <v>18</v>
      </c>
      <c r="C6" s="138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</row>
    <row r="7" spans="1:16" x14ac:dyDescent="0.2">
      <c r="A7" s="123">
        <v>1</v>
      </c>
      <c r="B7" s="63" t="s">
        <v>19</v>
      </c>
      <c r="C7" s="61" t="s">
        <v>0</v>
      </c>
      <c r="D7" s="141">
        <f>NotificationT1n-NotificationT1n_1</f>
        <v>0</v>
      </c>
      <c r="E7" s="141">
        <f t="shared" ref="D7:P11" si="0">NotificationT1n-NotificationT1n_1</f>
        <v>0</v>
      </c>
      <c r="F7" s="141">
        <f t="shared" si="0"/>
        <v>0</v>
      </c>
      <c r="G7" s="141">
        <f t="shared" si="0"/>
        <v>0</v>
      </c>
      <c r="H7" s="141">
        <f t="shared" si="0"/>
        <v>0</v>
      </c>
      <c r="I7" s="141">
        <f t="shared" si="0"/>
        <v>0</v>
      </c>
      <c r="J7" s="141">
        <f t="shared" si="0"/>
        <v>0</v>
      </c>
      <c r="K7" s="141">
        <f t="shared" si="0"/>
        <v>0</v>
      </c>
      <c r="L7" s="141">
        <f t="shared" si="0"/>
        <v>32732.016949152574</v>
      </c>
      <c r="M7" s="141">
        <f t="shared" si="0"/>
        <v>37635.428571428638</v>
      </c>
      <c r="N7" s="141">
        <f t="shared" si="0"/>
        <v>41614.456140350783</v>
      </c>
      <c r="O7" s="141">
        <f t="shared" si="0"/>
        <v>55636.277310924372</v>
      </c>
      <c r="P7" s="141">
        <f t="shared" si="0"/>
        <v>79496</v>
      </c>
    </row>
    <row r="8" spans="1:16" x14ac:dyDescent="0.2">
      <c r="A8" s="123">
        <v>2</v>
      </c>
      <c r="B8" s="63" t="s">
        <v>20</v>
      </c>
      <c r="C8" s="61" t="s">
        <v>1</v>
      </c>
      <c r="D8" s="141">
        <f t="shared" si="0"/>
        <v>0</v>
      </c>
      <c r="E8" s="141">
        <f t="shared" si="0"/>
        <v>0</v>
      </c>
      <c r="F8" s="141">
        <f t="shared" si="0"/>
        <v>0</v>
      </c>
      <c r="G8" s="141">
        <f t="shared" si="0"/>
        <v>0</v>
      </c>
      <c r="H8" s="141">
        <f t="shared" si="0"/>
        <v>0</v>
      </c>
      <c r="I8" s="141">
        <f t="shared" si="0"/>
        <v>0</v>
      </c>
      <c r="J8" s="141">
        <f t="shared" si="0"/>
        <v>0</v>
      </c>
      <c r="K8" s="141">
        <f t="shared" si="0"/>
        <v>0</v>
      </c>
      <c r="L8" s="141">
        <f t="shared" si="0"/>
        <v>22777.389830508502</v>
      </c>
      <c r="M8" s="141">
        <f t="shared" si="0"/>
        <v>26354.678571428522</v>
      </c>
      <c r="N8" s="141">
        <f t="shared" si="0"/>
        <v>29814.526315789437</v>
      </c>
      <c r="O8" s="141">
        <f t="shared" si="0"/>
        <v>42525.512605041964</v>
      </c>
      <c r="P8" s="141">
        <f t="shared" si="0"/>
        <v>53388</v>
      </c>
    </row>
    <row r="9" spans="1:16" x14ac:dyDescent="0.2">
      <c r="A9" s="123">
        <v>3</v>
      </c>
      <c r="B9" s="63" t="s">
        <v>21</v>
      </c>
      <c r="C9" s="61" t="s">
        <v>2</v>
      </c>
      <c r="D9" s="141">
        <f t="shared" si="0"/>
        <v>0</v>
      </c>
      <c r="E9" s="141">
        <f t="shared" si="0"/>
        <v>0</v>
      </c>
      <c r="F9" s="141">
        <f t="shared" si="0"/>
        <v>0</v>
      </c>
      <c r="G9" s="141">
        <f t="shared" si="0"/>
        <v>0</v>
      </c>
      <c r="H9" s="141">
        <f t="shared" si="0"/>
        <v>0</v>
      </c>
      <c r="I9" s="141">
        <f t="shared" si="0"/>
        <v>0</v>
      </c>
      <c r="J9" s="141">
        <f t="shared" si="0"/>
        <v>0</v>
      </c>
      <c r="K9" s="141">
        <f t="shared" si="0"/>
        <v>0</v>
      </c>
      <c r="L9" s="141">
        <f t="shared" si="0"/>
        <v>9954.6271186440717</v>
      </c>
      <c r="M9" s="141">
        <f t="shared" si="0"/>
        <v>11280.75</v>
      </c>
      <c r="N9" s="141">
        <f t="shared" si="0"/>
        <v>11799.929824561346</v>
      </c>
      <c r="O9" s="141">
        <f t="shared" si="0"/>
        <v>13110.764705882408</v>
      </c>
      <c r="P9" s="141">
        <f t="shared" si="0"/>
        <v>26108</v>
      </c>
    </row>
    <row r="10" spans="1:16" x14ac:dyDescent="0.2">
      <c r="A10" s="123">
        <v>4</v>
      </c>
      <c r="B10" s="63" t="s">
        <v>22</v>
      </c>
      <c r="C10" s="61" t="s">
        <v>3</v>
      </c>
      <c r="D10" s="141">
        <f t="shared" si="0"/>
        <v>0</v>
      </c>
      <c r="E10" s="141">
        <f t="shared" si="0"/>
        <v>0</v>
      </c>
      <c r="F10" s="141">
        <f t="shared" si="0"/>
        <v>0</v>
      </c>
      <c r="G10" s="141">
        <f t="shared" si="0"/>
        <v>0</v>
      </c>
      <c r="H10" s="141">
        <f t="shared" si="0"/>
        <v>0</v>
      </c>
      <c r="I10" s="141">
        <f t="shared" si="0"/>
        <v>0</v>
      </c>
      <c r="J10" s="141">
        <f t="shared" si="0"/>
        <v>0</v>
      </c>
      <c r="K10" s="141">
        <f t="shared" si="0"/>
        <v>0</v>
      </c>
      <c r="L10" s="141">
        <f t="shared" si="0"/>
        <v>2361</v>
      </c>
      <c r="M10" s="141">
        <f t="shared" si="0"/>
        <v>2164</v>
      </c>
      <c r="N10" s="141">
        <f t="shared" si="0"/>
        <v>3413</v>
      </c>
      <c r="O10" s="141">
        <f t="shared" si="0"/>
        <v>3732</v>
      </c>
      <c r="P10" s="141">
        <f t="shared" si="0"/>
        <v>6412</v>
      </c>
    </row>
    <row r="11" spans="1:16" x14ac:dyDescent="0.2">
      <c r="A11" s="123">
        <v>5</v>
      </c>
      <c r="B11" s="62" t="s">
        <v>23</v>
      </c>
      <c r="C11" s="61" t="s">
        <v>4</v>
      </c>
      <c r="D11" s="141">
        <f t="shared" si="0"/>
        <v>0</v>
      </c>
      <c r="E11" s="141">
        <f t="shared" si="0"/>
        <v>0</v>
      </c>
      <c r="F11" s="141">
        <f t="shared" si="0"/>
        <v>0</v>
      </c>
      <c r="G11" s="141">
        <f t="shared" si="0"/>
        <v>0</v>
      </c>
      <c r="H11" s="141">
        <f t="shared" si="0"/>
        <v>0</v>
      </c>
      <c r="I11" s="141">
        <f t="shared" si="0"/>
        <v>0</v>
      </c>
      <c r="J11" s="141">
        <f t="shared" si="0"/>
        <v>0</v>
      </c>
      <c r="K11" s="141">
        <f t="shared" si="0"/>
        <v>0</v>
      </c>
      <c r="L11" s="141">
        <f t="shared" si="0"/>
        <v>0</v>
      </c>
      <c r="M11" s="141">
        <f t="shared" si="0"/>
        <v>0</v>
      </c>
      <c r="N11" s="141">
        <f t="shared" si="0"/>
        <v>1</v>
      </c>
      <c r="O11" s="141">
        <f t="shared" si="0"/>
        <v>2</v>
      </c>
      <c r="P11" s="141">
        <f t="shared" si="0"/>
        <v>-488</v>
      </c>
    </row>
    <row r="12" spans="1:16" x14ac:dyDescent="0.2">
      <c r="A12" s="133"/>
      <c r="B12" s="142"/>
      <c r="C12" s="143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</row>
    <row r="13" spans="1:16" x14ac:dyDescent="0.2">
      <c r="A13" s="114"/>
      <c r="B13" s="145" t="s">
        <v>24</v>
      </c>
      <c r="C13" s="146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</row>
    <row r="14" spans="1:16" x14ac:dyDescent="0.2">
      <c r="A14" s="123">
        <v>6</v>
      </c>
      <c r="B14" s="62" t="s">
        <v>25</v>
      </c>
      <c r="C14" s="61" t="s">
        <v>5</v>
      </c>
      <c r="D14" s="141">
        <f t="shared" ref="D14:P23" si="1">NotificationT1n-NotificationT1n_1</f>
        <v>0</v>
      </c>
      <c r="E14" s="141">
        <f t="shared" si="1"/>
        <v>0</v>
      </c>
      <c r="F14" s="141">
        <f t="shared" si="1"/>
        <v>0</v>
      </c>
      <c r="G14" s="141">
        <f t="shared" si="1"/>
        <v>0</v>
      </c>
      <c r="H14" s="141">
        <f t="shared" si="1"/>
        <v>0</v>
      </c>
      <c r="I14" s="141">
        <f t="shared" si="1"/>
        <v>0</v>
      </c>
      <c r="J14" s="141">
        <f t="shared" si="1"/>
        <v>0</v>
      </c>
      <c r="K14" s="141">
        <f t="shared" si="1"/>
        <v>0</v>
      </c>
      <c r="L14" s="141">
        <f t="shared" si="1"/>
        <v>13074</v>
      </c>
      <c r="M14" s="141">
        <f t="shared" si="1"/>
        <v>13198</v>
      </c>
      <c r="N14" s="141">
        <f t="shared" si="1"/>
        <v>15799</v>
      </c>
      <c r="O14" s="141">
        <f t="shared" si="1"/>
        <v>22245</v>
      </c>
      <c r="P14" s="141">
        <f t="shared" si="1"/>
        <v>28285</v>
      </c>
    </row>
    <row r="15" spans="1:16" x14ac:dyDescent="0.2">
      <c r="A15" s="123">
        <v>7</v>
      </c>
      <c r="B15" s="138" t="s">
        <v>26</v>
      </c>
      <c r="C15" s="61" t="s">
        <v>5</v>
      </c>
      <c r="D15" s="141">
        <f t="shared" si="1"/>
        <v>0</v>
      </c>
      <c r="E15" s="141">
        <f t="shared" si="1"/>
        <v>0</v>
      </c>
      <c r="F15" s="141">
        <f t="shared" si="1"/>
        <v>0</v>
      </c>
      <c r="G15" s="141">
        <f t="shared" si="1"/>
        <v>0</v>
      </c>
      <c r="H15" s="141">
        <f t="shared" si="1"/>
        <v>0</v>
      </c>
      <c r="I15" s="141">
        <f t="shared" si="1"/>
        <v>0</v>
      </c>
      <c r="J15" s="141">
        <f t="shared" si="1"/>
        <v>0</v>
      </c>
      <c r="K15" s="141">
        <f t="shared" si="1"/>
        <v>0</v>
      </c>
      <c r="L15" s="141">
        <f t="shared" si="1"/>
        <v>10384</v>
      </c>
      <c r="M15" s="141">
        <f t="shared" si="1"/>
        <v>10272</v>
      </c>
      <c r="N15" s="141">
        <f t="shared" si="1"/>
        <v>12686</v>
      </c>
      <c r="O15" s="141">
        <f t="shared" si="1"/>
        <v>19030</v>
      </c>
      <c r="P15" s="141">
        <f t="shared" si="1"/>
        <v>25794</v>
      </c>
    </row>
    <row r="16" spans="1:16" x14ac:dyDescent="0.2">
      <c r="A16" s="123">
        <v>8</v>
      </c>
      <c r="B16" s="138" t="s">
        <v>27</v>
      </c>
      <c r="C16" s="61" t="s">
        <v>5</v>
      </c>
      <c r="D16" s="141">
        <f t="shared" si="1"/>
        <v>0</v>
      </c>
      <c r="E16" s="141">
        <f t="shared" si="1"/>
        <v>0</v>
      </c>
      <c r="F16" s="141">
        <f t="shared" si="1"/>
        <v>0</v>
      </c>
      <c r="G16" s="141">
        <f t="shared" si="1"/>
        <v>0</v>
      </c>
      <c r="H16" s="141">
        <f t="shared" si="1"/>
        <v>0</v>
      </c>
      <c r="I16" s="141">
        <f t="shared" si="1"/>
        <v>0</v>
      </c>
      <c r="J16" s="141">
        <f t="shared" si="1"/>
        <v>0</v>
      </c>
      <c r="K16" s="141">
        <f t="shared" si="1"/>
        <v>0</v>
      </c>
      <c r="L16" s="141">
        <f t="shared" si="1"/>
        <v>652</v>
      </c>
      <c r="M16" s="141">
        <f t="shared" si="1"/>
        <v>798</v>
      </c>
      <c r="N16" s="141">
        <f t="shared" si="1"/>
        <v>909</v>
      </c>
      <c r="O16" s="141">
        <f t="shared" si="1"/>
        <v>1083</v>
      </c>
      <c r="P16" s="141">
        <f t="shared" si="1"/>
        <v>1093</v>
      </c>
    </row>
    <row r="17" spans="1:16" x14ac:dyDescent="0.2">
      <c r="A17" s="123">
        <v>9</v>
      </c>
      <c r="B17" s="138" t="s">
        <v>28</v>
      </c>
      <c r="C17" s="61" t="s">
        <v>5</v>
      </c>
      <c r="D17" s="141">
        <f t="shared" si="1"/>
        <v>0</v>
      </c>
      <c r="E17" s="141">
        <f t="shared" si="1"/>
        <v>0</v>
      </c>
      <c r="F17" s="141">
        <f t="shared" si="1"/>
        <v>0</v>
      </c>
      <c r="G17" s="141">
        <f t="shared" si="1"/>
        <v>0</v>
      </c>
      <c r="H17" s="141">
        <f t="shared" si="1"/>
        <v>0</v>
      </c>
      <c r="I17" s="141">
        <f t="shared" si="1"/>
        <v>0</v>
      </c>
      <c r="J17" s="141">
        <f t="shared" si="1"/>
        <v>0</v>
      </c>
      <c r="K17" s="141">
        <f t="shared" si="1"/>
        <v>0</v>
      </c>
      <c r="L17" s="141">
        <f t="shared" si="1"/>
        <v>2038</v>
      </c>
      <c r="M17" s="141">
        <f t="shared" si="1"/>
        <v>2128</v>
      </c>
      <c r="N17" s="141">
        <f t="shared" si="1"/>
        <v>2204</v>
      </c>
      <c r="O17" s="141">
        <f t="shared" si="1"/>
        <v>2132</v>
      </c>
      <c r="P17" s="141">
        <f t="shared" si="1"/>
        <v>1398</v>
      </c>
    </row>
    <row r="18" spans="1:16" x14ac:dyDescent="0.2">
      <c r="A18" s="123">
        <v>10</v>
      </c>
      <c r="B18" s="62" t="s">
        <v>29</v>
      </c>
      <c r="C18" s="61" t="s">
        <v>6</v>
      </c>
      <c r="D18" s="141">
        <f t="shared" si="1"/>
        <v>0</v>
      </c>
      <c r="E18" s="141">
        <f t="shared" si="1"/>
        <v>0</v>
      </c>
      <c r="F18" s="141">
        <f t="shared" si="1"/>
        <v>0</v>
      </c>
      <c r="G18" s="141">
        <f t="shared" si="1"/>
        <v>0</v>
      </c>
      <c r="H18" s="141">
        <f t="shared" si="1"/>
        <v>0</v>
      </c>
      <c r="I18" s="141">
        <f t="shared" si="1"/>
        <v>0</v>
      </c>
      <c r="J18" s="141">
        <f t="shared" si="1"/>
        <v>0</v>
      </c>
      <c r="K18" s="141">
        <f t="shared" si="1"/>
        <v>0</v>
      </c>
      <c r="L18" s="141">
        <f t="shared" si="1"/>
        <v>-972</v>
      </c>
      <c r="M18" s="141">
        <f t="shared" si="1"/>
        <v>885</v>
      </c>
      <c r="N18" s="141">
        <f t="shared" si="1"/>
        <v>1034</v>
      </c>
      <c r="O18" s="141">
        <f t="shared" si="1"/>
        <v>10409</v>
      </c>
      <c r="P18" s="141">
        <f t="shared" si="1"/>
        <v>23697</v>
      </c>
    </row>
    <row r="19" spans="1:16" x14ac:dyDescent="0.2">
      <c r="A19" s="123">
        <v>11</v>
      </c>
      <c r="B19" s="138" t="s">
        <v>71</v>
      </c>
      <c r="C19" s="147" t="s">
        <v>72</v>
      </c>
      <c r="D19" s="141">
        <f t="shared" si="1"/>
        <v>0</v>
      </c>
      <c r="E19" s="141">
        <f t="shared" si="1"/>
        <v>0</v>
      </c>
      <c r="F19" s="141">
        <f t="shared" si="1"/>
        <v>0</v>
      </c>
      <c r="G19" s="141">
        <f t="shared" si="1"/>
        <v>0</v>
      </c>
      <c r="H19" s="141">
        <f t="shared" si="1"/>
        <v>0</v>
      </c>
      <c r="I19" s="141">
        <f t="shared" si="1"/>
        <v>0</v>
      </c>
      <c r="J19" s="141">
        <f t="shared" si="1"/>
        <v>0</v>
      </c>
      <c r="K19" s="141">
        <f t="shared" si="1"/>
        <v>0</v>
      </c>
      <c r="L19" s="141">
        <f t="shared" si="1"/>
        <v>-1024</v>
      </c>
      <c r="M19" s="141">
        <f t="shared" si="1"/>
        <v>676</v>
      </c>
      <c r="N19" s="141">
        <f t="shared" si="1"/>
        <v>757</v>
      </c>
      <c r="O19" s="141">
        <f t="shared" si="1"/>
        <v>20</v>
      </c>
      <c r="P19" s="141">
        <f t="shared" si="1"/>
        <v>3554</v>
      </c>
    </row>
    <row r="20" spans="1:16" x14ac:dyDescent="0.2">
      <c r="A20" s="123">
        <v>12</v>
      </c>
      <c r="B20" s="138" t="s">
        <v>73</v>
      </c>
      <c r="C20" s="61" t="s">
        <v>7</v>
      </c>
      <c r="D20" s="141">
        <f t="shared" si="1"/>
        <v>0</v>
      </c>
      <c r="E20" s="141">
        <f t="shared" si="1"/>
        <v>0</v>
      </c>
      <c r="F20" s="141">
        <f t="shared" si="1"/>
        <v>0</v>
      </c>
      <c r="G20" s="141">
        <f t="shared" si="1"/>
        <v>0</v>
      </c>
      <c r="H20" s="141">
        <f t="shared" si="1"/>
        <v>0</v>
      </c>
      <c r="I20" s="141">
        <f t="shared" si="1"/>
        <v>0</v>
      </c>
      <c r="J20" s="141">
        <f t="shared" si="1"/>
        <v>0</v>
      </c>
      <c r="K20" s="141">
        <f t="shared" si="1"/>
        <v>0</v>
      </c>
      <c r="L20" s="141">
        <f t="shared" si="1"/>
        <v>64</v>
      </c>
      <c r="M20" s="141">
        <f t="shared" si="1"/>
        <v>223</v>
      </c>
      <c r="N20" s="141">
        <f t="shared" si="1"/>
        <v>292</v>
      </c>
      <c r="O20" s="141">
        <f t="shared" si="1"/>
        <v>10406</v>
      </c>
      <c r="P20" s="141">
        <f t="shared" si="1"/>
        <v>20083</v>
      </c>
    </row>
    <row r="21" spans="1:16" x14ac:dyDescent="0.2">
      <c r="A21" s="123">
        <v>13</v>
      </c>
      <c r="B21" s="148" t="s">
        <v>74</v>
      </c>
      <c r="C21" s="61" t="s">
        <v>16</v>
      </c>
      <c r="D21" s="141">
        <f t="shared" si="1"/>
        <v>0</v>
      </c>
      <c r="E21" s="141">
        <f t="shared" si="1"/>
        <v>0</v>
      </c>
      <c r="F21" s="141">
        <f t="shared" si="1"/>
        <v>0</v>
      </c>
      <c r="G21" s="141">
        <f t="shared" si="1"/>
        <v>0</v>
      </c>
      <c r="H21" s="141">
        <f t="shared" si="1"/>
        <v>0</v>
      </c>
      <c r="I21" s="141">
        <f t="shared" si="1"/>
        <v>0</v>
      </c>
      <c r="J21" s="141">
        <f t="shared" si="1"/>
        <v>0</v>
      </c>
      <c r="K21" s="141">
        <f t="shared" si="1"/>
        <v>0</v>
      </c>
      <c r="L21" s="141">
        <f t="shared" si="1"/>
        <v>-12</v>
      </c>
      <c r="M21" s="141">
        <f t="shared" si="1"/>
        <v>-14</v>
      </c>
      <c r="N21" s="141">
        <f t="shared" si="1"/>
        <v>-15</v>
      </c>
      <c r="O21" s="141">
        <f t="shared" si="1"/>
        <v>-17</v>
      </c>
      <c r="P21" s="141">
        <f t="shared" si="1"/>
        <v>60</v>
      </c>
    </row>
    <row r="22" spans="1:16" x14ac:dyDescent="0.2">
      <c r="A22" s="123">
        <v>14</v>
      </c>
      <c r="B22" s="62" t="s">
        <v>30</v>
      </c>
      <c r="C22" s="61" t="s">
        <v>8</v>
      </c>
      <c r="D22" s="141">
        <f t="shared" si="1"/>
        <v>0</v>
      </c>
      <c r="E22" s="141">
        <f t="shared" si="1"/>
        <v>0</v>
      </c>
      <c r="F22" s="141">
        <f t="shared" si="1"/>
        <v>0</v>
      </c>
      <c r="G22" s="141">
        <f t="shared" si="1"/>
        <v>0</v>
      </c>
      <c r="H22" s="141">
        <f t="shared" si="1"/>
        <v>0</v>
      </c>
      <c r="I22" s="141">
        <f t="shared" si="1"/>
        <v>0</v>
      </c>
      <c r="J22" s="141">
        <f t="shared" si="1"/>
        <v>0</v>
      </c>
      <c r="K22" s="141">
        <f t="shared" si="1"/>
        <v>0</v>
      </c>
      <c r="L22" s="141">
        <f t="shared" si="1"/>
        <v>22068.016949152574</v>
      </c>
      <c r="M22" s="141">
        <f t="shared" si="1"/>
        <v>24232.428571428522</v>
      </c>
      <c r="N22" s="141">
        <f t="shared" si="1"/>
        <v>28577.4561403509</v>
      </c>
      <c r="O22" s="141">
        <f t="shared" si="1"/>
        <v>28185.277310924372</v>
      </c>
      <c r="P22" s="141">
        <f t="shared" si="1"/>
        <v>50445</v>
      </c>
    </row>
    <row r="23" spans="1:16" x14ac:dyDescent="0.2">
      <c r="A23" s="123">
        <v>15</v>
      </c>
      <c r="B23" s="62" t="s">
        <v>31</v>
      </c>
      <c r="C23" s="61" t="s">
        <v>9</v>
      </c>
      <c r="D23" s="141">
        <f t="shared" si="1"/>
        <v>0</v>
      </c>
      <c r="E23" s="141">
        <f t="shared" si="1"/>
        <v>0</v>
      </c>
      <c r="F23" s="141">
        <f t="shared" si="1"/>
        <v>0</v>
      </c>
      <c r="G23" s="141">
        <f t="shared" si="1"/>
        <v>0</v>
      </c>
      <c r="H23" s="141">
        <f t="shared" si="1"/>
        <v>0</v>
      </c>
      <c r="I23" s="141">
        <f t="shared" si="1"/>
        <v>0</v>
      </c>
      <c r="J23" s="141">
        <f t="shared" si="1"/>
        <v>0</v>
      </c>
      <c r="K23" s="141">
        <f t="shared" si="1"/>
        <v>0</v>
      </c>
      <c r="L23" s="141">
        <f t="shared" si="1"/>
        <v>21854.389830508502</v>
      </c>
      <c r="M23" s="141">
        <f t="shared" si="1"/>
        <v>24870.678571428522</v>
      </c>
      <c r="N23" s="141">
        <f t="shared" si="1"/>
        <v>30198.526315789437</v>
      </c>
      <c r="O23" s="141">
        <f t="shared" si="1"/>
        <v>43998.512605041964</v>
      </c>
      <c r="P23" s="141">
        <f t="shared" si="1"/>
        <v>69419</v>
      </c>
    </row>
    <row r="24" spans="1:16" x14ac:dyDescent="0.2">
      <c r="A24" s="133"/>
      <c r="B24" s="142"/>
      <c r="C24" s="143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</row>
    <row r="25" spans="1:16" x14ac:dyDescent="0.2">
      <c r="A25" s="114"/>
      <c r="B25" s="145" t="s">
        <v>32</v>
      </c>
      <c r="C25" s="146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</row>
    <row r="26" spans="1:16" x14ac:dyDescent="0.2">
      <c r="A26" s="123">
        <v>16</v>
      </c>
      <c r="B26" s="62" t="s">
        <v>33</v>
      </c>
      <c r="C26" s="61" t="s">
        <v>10</v>
      </c>
      <c r="D26" s="141">
        <f t="shared" ref="D26:P29" si="2">NotificationT1n-NotificationT1n_1</f>
        <v>0</v>
      </c>
      <c r="E26" s="141">
        <f t="shared" si="2"/>
        <v>0</v>
      </c>
      <c r="F26" s="141">
        <f t="shared" si="2"/>
        <v>0</v>
      </c>
      <c r="G26" s="141">
        <f t="shared" si="2"/>
        <v>0</v>
      </c>
      <c r="H26" s="141">
        <f t="shared" si="2"/>
        <v>0</v>
      </c>
      <c r="I26" s="141">
        <f t="shared" si="2"/>
        <v>0</v>
      </c>
      <c r="J26" s="141">
        <f t="shared" si="2"/>
        <v>0</v>
      </c>
      <c r="K26" s="141">
        <f t="shared" si="2"/>
        <v>0</v>
      </c>
      <c r="L26" s="141">
        <f t="shared" si="2"/>
        <v>3060</v>
      </c>
      <c r="M26" s="141">
        <f t="shared" si="2"/>
        <v>4193</v>
      </c>
      <c r="N26" s="141">
        <f t="shared" si="2"/>
        <v>3595</v>
      </c>
      <c r="O26" s="141">
        <f t="shared" si="2"/>
        <v>4453</v>
      </c>
      <c r="P26" s="141">
        <f t="shared" si="2"/>
        <v>3091</v>
      </c>
    </row>
    <row r="27" spans="1:16" x14ac:dyDescent="0.2">
      <c r="A27" s="123">
        <v>17</v>
      </c>
      <c r="B27" s="62" t="s">
        <v>34</v>
      </c>
      <c r="C27" s="61" t="s">
        <v>11</v>
      </c>
      <c r="D27" s="141">
        <f t="shared" si="2"/>
        <v>0</v>
      </c>
      <c r="E27" s="141">
        <f t="shared" si="2"/>
        <v>0</v>
      </c>
      <c r="F27" s="141">
        <f t="shared" si="2"/>
        <v>0</v>
      </c>
      <c r="G27" s="141">
        <f t="shared" si="2"/>
        <v>0</v>
      </c>
      <c r="H27" s="141">
        <f t="shared" si="2"/>
        <v>0</v>
      </c>
      <c r="I27" s="141">
        <f t="shared" si="2"/>
        <v>0</v>
      </c>
      <c r="J27" s="141">
        <f t="shared" si="2"/>
        <v>0</v>
      </c>
      <c r="K27" s="141">
        <f t="shared" si="2"/>
        <v>0</v>
      </c>
      <c r="L27" s="141">
        <f t="shared" si="2"/>
        <v>6909.6271186440717</v>
      </c>
      <c r="M27" s="141">
        <f t="shared" si="2"/>
        <v>7018.75</v>
      </c>
      <c r="N27" s="141">
        <f t="shared" si="2"/>
        <v>7705.9298245614045</v>
      </c>
      <c r="O27" s="141">
        <f t="shared" si="2"/>
        <v>7808.7647058823495</v>
      </c>
      <c r="P27" s="141">
        <f t="shared" si="2"/>
        <v>23668</v>
      </c>
    </row>
    <row r="28" spans="1:16" x14ac:dyDescent="0.2">
      <c r="A28" s="123">
        <v>18</v>
      </c>
      <c r="B28" s="62" t="s">
        <v>35</v>
      </c>
      <c r="C28" s="61" t="s">
        <v>12</v>
      </c>
      <c r="D28" s="141">
        <f t="shared" si="2"/>
        <v>0</v>
      </c>
      <c r="E28" s="141">
        <f t="shared" si="2"/>
        <v>0</v>
      </c>
      <c r="F28" s="141">
        <f t="shared" si="2"/>
        <v>0</v>
      </c>
      <c r="G28" s="141">
        <f t="shared" si="2"/>
        <v>0</v>
      </c>
      <c r="H28" s="141">
        <f t="shared" si="2"/>
        <v>0</v>
      </c>
      <c r="I28" s="141">
        <f t="shared" si="2"/>
        <v>0</v>
      </c>
      <c r="J28" s="141">
        <f t="shared" si="2"/>
        <v>0</v>
      </c>
      <c r="K28" s="141">
        <f t="shared" si="2"/>
        <v>0</v>
      </c>
      <c r="L28" s="141">
        <f t="shared" si="2"/>
        <v>2334</v>
      </c>
      <c r="M28" s="141">
        <f t="shared" si="2"/>
        <v>2087</v>
      </c>
      <c r="N28" s="141">
        <f t="shared" si="2"/>
        <v>3465</v>
      </c>
      <c r="O28" s="141">
        <f t="shared" si="2"/>
        <v>3788</v>
      </c>
      <c r="P28" s="141">
        <f t="shared" si="2"/>
        <v>6529</v>
      </c>
    </row>
    <row r="29" spans="1:16" x14ac:dyDescent="0.2">
      <c r="A29" s="123">
        <v>19</v>
      </c>
      <c r="B29" s="62" t="s">
        <v>36</v>
      </c>
      <c r="C29" s="61" t="s">
        <v>13</v>
      </c>
      <c r="D29" s="141">
        <f t="shared" si="2"/>
        <v>0</v>
      </c>
      <c r="E29" s="141">
        <f t="shared" si="2"/>
        <v>0</v>
      </c>
      <c r="F29" s="141">
        <f t="shared" si="2"/>
        <v>0</v>
      </c>
      <c r="G29" s="141">
        <f t="shared" si="2"/>
        <v>0</v>
      </c>
      <c r="H29" s="141">
        <f t="shared" si="2"/>
        <v>0</v>
      </c>
      <c r="I29" s="141">
        <f t="shared" si="2"/>
        <v>0</v>
      </c>
      <c r="J29" s="141">
        <f t="shared" si="2"/>
        <v>0</v>
      </c>
      <c r="K29" s="141">
        <f t="shared" si="2"/>
        <v>0</v>
      </c>
      <c r="L29" s="141">
        <f t="shared" si="2"/>
        <v>-12</v>
      </c>
      <c r="M29" s="141">
        <f t="shared" si="2"/>
        <v>-146</v>
      </c>
      <c r="N29" s="141">
        <f t="shared" si="2"/>
        <v>-446</v>
      </c>
      <c r="O29" s="141">
        <f t="shared" si="2"/>
        <v>-791</v>
      </c>
      <c r="P29" s="141">
        <f t="shared" si="2"/>
        <v>280</v>
      </c>
    </row>
    <row r="30" spans="1:16" x14ac:dyDescent="0.2">
      <c r="A30" s="133"/>
      <c r="B30" s="142"/>
      <c r="C30" s="143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</row>
    <row r="31" spans="1:16" x14ac:dyDescent="0.2">
      <c r="A31" s="66">
        <v>20</v>
      </c>
      <c r="B31" s="149" t="s">
        <v>75</v>
      </c>
      <c r="C31" s="150" t="s">
        <v>14</v>
      </c>
      <c r="D31" s="202">
        <f t="shared" ref="D31:P31" si="3">NotificationT1n-NotificationT1n_1</f>
        <v>0</v>
      </c>
      <c r="E31" s="202">
        <f t="shared" si="3"/>
        <v>0</v>
      </c>
      <c r="F31" s="202">
        <f t="shared" si="3"/>
        <v>0</v>
      </c>
      <c r="G31" s="202">
        <f t="shared" si="3"/>
        <v>0</v>
      </c>
      <c r="H31" s="202">
        <f t="shared" si="3"/>
        <v>0</v>
      </c>
      <c r="I31" s="202">
        <f t="shared" si="3"/>
        <v>0</v>
      </c>
      <c r="J31" s="202">
        <f t="shared" si="3"/>
        <v>0</v>
      </c>
      <c r="K31" s="202">
        <f t="shared" si="3"/>
        <v>0</v>
      </c>
      <c r="L31" s="202">
        <f t="shared" si="3"/>
        <v>12315.627118644072</v>
      </c>
      <c r="M31" s="202">
        <f t="shared" si="3"/>
        <v>13444.75</v>
      </c>
      <c r="N31" s="202">
        <f t="shared" si="3"/>
        <v>15211.929824561346</v>
      </c>
      <c r="O31" s="202">
        <f t="shared" si="3"/>
        <v>16840.764705882408</v>
      </c>
      <c r="P31" s="202">
        <f t="shared" si="3"/>
        <v>33008</v>
      </c>
    </row>
    <row r="32" spans="1:16" x14ac:dyDescent="0.2">
      <c r="A32" s="114"/>
      <c r="B32" s="151"/>
      <c r="C32" s="146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</row>
    <row r="33" spans="1:16" x14ac:dyDescent="0.2">
      <c r="A33" s="123">
        <v>21</v>
      </c>
      <c r="B33" s="60" t="s">
        <v>37</v>
      </c>
      <c r="C33" s="61" t="s">
        <v>10</v>
      </c>
      <c r="D33" s="141">
        <f t="shared" ref="D33:P38" si="4">NotificationT1n-NotificationT1n_1</f>
        <v>0</v>
      </c>
      <c r="E33" s="141">
        <f t="shared" si="4"/>
        <v>0</v>
      </c>
      <c r="F33" s="141">
        <f t="shared" si="4"/>
        <v>0</v>
      </c>
      <c r="G33" s="141">
        <f t="shared" si="4"/>
        <v>0</v>
      </c>
      <c r="H33" s="141">
        <f t="shared" si="4"/>
        <v>0</v>
      </c>
      <c r="I33" s="141">
        <f t="shared" si="4"/>
        <v>0</v>
      </c>
      <c r="J33" s="141">
        <f t="shared" si="4"/>
        <v>0</v>
      </c>
      <c r="K33" s="141">
        <f t="shared" si="4"/>
        <v>0</v>
      </c>
      <c r="L33" s="141">
        <f t="shared" si="4"/>
        <v>1109</v>
      </c>
      <c r="M33" s="141">
        <f t="shared" si="4"/>
        <v>1319</v>
      </c>
      <c r="N33" s="141">
        <f t="shared" si="4"/>
        <v>1336</v>
      </c>
      <c r="O33" s="141">
        <f t="shared" si="4"/>
        <v>1418</v>
      </c>
      <c r="P33" s="141">
        <f t="shared" si="4"/>
        <v>1298</v>
      </c>
    </row>
    <row r="34" spans="1:16" x14ac:dyDescent="0.2">
      <c r="A34" s="123">
        <v>22</v>
      </c>
      <c r="B34" s="62" t="s">
        <v>38</v>
      </c>
      <c r="C34" s="61" t="s">
        <v>10</v>
      </c>
      <c r="D34" s="141">
        <f t="shared" si="4"/>
        <v>0</v>
      </c>
      <c r="E34" s="141">
        <f t="shared" si="4"/>
        <v>0</v>
      </c>
      <c r="F34" s="141">
        <f t="shared" si="4"/>
        <v>0</v>
      </c>
      <c r="G34" s="141">
        <f t="shared" si="4"/>
        <v>0</v>
      </c>
      <c r="H34" s="141">
        <f t="shared" si="4"/>
        <v>0</v>
      </c>
      <c r="I34" s="141">
        <f t="shared" si="4"/>
        <v>0</v>
      </c>
      <c r="J34" s="141">
        <f t="shared" si="4"/>
        <v>0</v>
      </c>
      <c r="K34" s="141">
        <f t="shared" si="4"/>
        <v>0</v>
      </c>
      <c r="L34" s="141">
        <f t="shared" si="4"/>
        <v>877</v>
      </c>
      <c r="M34" s="141">
        <f t="shared" si="4"/>
        <v>-29</v>
      </c>
      <c r="N34" s="141">
        <f t="shared" si="4"/>
        <v>-106</v>
      </c>
      <c r="O34" s="141">
        <f t="shared" si="4"/>
        <v>-384</v>
      </c>
      <c r="P34" s="141">
        <f t="shared" si="4"/>
        <v>-258</v>
      </c>
    </row>
    <row r="35" spans="1:16" x14ac:dyDescent="0.2">
      <c r="A35" s="123">
        <v>23</v>
      </c>
      <c r="B35" s="62" t="s">
        <v>49</v>
      </c>
      <c r="C35" s="152" t="s">
        <v>12</v>
      </c>
      <c r="D35" s="141">
        <f t="shared" si="4"/>
        <v>0</v>
      </c>
      <c r="E35" s="141">
        <f t="shared" si="4"/>
        <v>0</v>
      </c>
      <c r="F35" s="141">
        <f t="shared" si="4"/>
        <v>0</v>
      </c>
      <c r="G35" s="141">
        <f t="shared" si="4"/>
        <v>0</v>
      </c>
      <c r="H35" s="141">
        <f t="shared" si="4"/>
        <v>0</v>
      </c>
      <c r="I35" s="141">
        <f t="shared" si="4"/>
        <v>0</v>
      </c>
      <c r="J35" s="141">
        <f t="shared" si="4"/>
        <v>0</v>
      </c>
      <c r="K35" s="141">
        <f t="shared" si="4"/>
        <v>0</v>
      </c>
      <c r="L35" s="141">
        <f t="shared" si="4"/>
        <v>-306</v>
      </c>
      <c r="M35" s="141">
        <f t="shared" si="4"/>
        <v>-311</v>
      </c>
      <c r="N35" s="141">
        <f t="shared" si="4"/>
        <v>-307</v>
      </c>
      <c r="O35" s="141">
        <f t="shared" si="4"/>
        <v>-307</v>
      </c>
      <c r="P35" s="141">
        <f t="shared" si="4"/>
        <v>-263</v>
      </c>
    </row>
    <row r="36" spans="1:16" x14ac:dyDescent="0.2">
      <c r="A36" s="123">
        <v>24</v>
      </c>
      <c r="B36" s="62" t="s">
        <v>50</v>
      </c>
      <c r="C36" s="152" t="s">
        <v>13</v>
      </c>
      <c r="D36" s="141">
        <f t="shared" si="4"/>
        <v>0</v>
      </c>
      <c r="E36" s="141">
        <f t="shared" si="4"/>
        <v>0</v>
      </c>
      <c r="F36" s="141">
        <f t="shared" si="4"/>
        <v>0</v>
      </c>
      <c r="G36" s="141">
        <f t="shared" si="4"/>
        <v>0</v>
      </c>
      <c r="H36" s="141">
        <f t="shared" si="4"/>
        <v>0</v>
      </c>
      <c r="I36" s="141">
        <f t="shared" si="4"/>
        <v>0</v>
      </c>
      <c r="J36" s="141">
        <f t="shared" si="4"/>
        <v>0</v>
      </c>
      <c r="K36" s="141">
        <f t="shared" si="4"/>
        <v>0</v>
      </c>
      <c r="L36" s="141">
        <f t="shared" si="4"/>
        <v>-17</v>
      </c>
      <c r="M36" s="141">
        <f t="shared" si="4"/>
        <v>-46</v>
      </c>
      <c r="N36" s="141">
        <f t="shared" si="4"/>
        <v>-67</v>
      </c>
      <c r="O36" s="141">
        <f t="shared" si="4"/>
        <v>-42</v>
      </c>
      <c r="P36" s="141">
        <f t="shared" si="4"/>
        <v>159</v>
      </c>
    </row>
    <row r="37" spans="1:16" x14ac:dyDescent="0.2">
      <c r="A37" s="123">
        <v>25</v>
      </c>
      <c r="B37" s="63" t="s">
        <v>39</v>
      </c>
      <c r="C37" s="61" t="s">
        <v>15</v>
      </c>
      <c r="D37" s="141">
        <f t="shared" si="4"/>
        <v>0</v>
      </c>
      <c r="E37" s="141">
        <f t="shared" si="4"/>
        <v>0</v>
      </c>
      <c r="F37" s="141">
        <f t="shared" si="4"/>
        <v>0</v>
      </c>
      <c r="G37" s="141">
        <f t="shared" si="4"/>
        <v>0</v>
      </c>
      <c r="H37" s="141">
        <f t="shared" si="4"/>
        <v>0</v>
      </c>
      <c r="I37" s="141">
        <f t="shared" si="4"/>
        <v>0</v>
      </c>
      <c r="J37" s="141">
        <f t="shared" si="4"/>
        <v>0</v>
      </c>
      <c r="K37" s="141">
        <f t="shared" si="4"/>
        <v>0</v>
      </c>
      <c r="L37" s="141">
        <f t="shared" si="4"/>
        <v>-2194.1525423728744</v>
      </c>
      <c r="M37" s="141">
        <f t="shared" si="4"/>
        <v>8407.9285714285797</v>
      </c>
      <c r="N37" s="141">
        <f t="shared" si="4"/>
        <v>7141.7368421052524</v>
      </c>
      <c r="O37" s="141">
        <f t="shared" si="4"/>
        <v>15761.252100840327</v>
      </c>
      <c r="P37" s="141">
        <f t="shared" si="4"/>
        <v>44748</v>
      </c>
    </row>
    <row r="38" spans="1:16" x14ac:dyDescent="0.2">
      <c r="A38" s="123">
        <v>26</v>
      </c>
      <c r="B38" s="63" t="s">
        <v>40</v>
      </c>
      <c r="C38" s="61" t="s">
        <v>15</v>
      </c>
      <c r="D38" s="141">
        <f t="shared" si="4"/>
        <v>0</v>
      </c>
      <c r="E38" s="141">
        <f t="shared" si="4"/>
        <v>0</v>
      </c>
      <c r="F38" s="141">
        <f t="shared" si="4"/>
        <v>0</v>
      </c>
      <c r="G38" s="141">
        <f t="shared" si="4"/>
        <v>0</v>
      </c>
      <c r="H38" s="141">
        <f t="shared" si="4"/>
        <v>0</v>
      </c>
      <c r="I38" s="141">
        <f t="shared" si="4"/>
        <v>0</v>
      </c>
      <c r="J38" s="141">
        <f t="shared" si="4"/>
        <v>0</v>
      </c>
      <c r="K38" s="141">
        <f t="shared" si="4"/>
        <v>0</v>
      </c>
      <c r="L38" s="141">
        <f t="shared" si="4"/>
        <v>-1068.5254237288027</v>
      </c>
      <c r="M38" s="141">
        <f t="shared" si="4"/>
        <v>7916.6785714285797</v>
      </c>
      <c r="N38" s="141">
        <f t="shared" si="4"/>
        <v>5061.666666666657</v>
      </c>
      <c r="O38" s="141">
        <f t="shared" si="4"/>
        <v>17669.016806722677</v>
      </c>
      <c r="P38" s="141">
        <f t="shared" si="4"/>
        <v>50665</v>
      </c>
    </row>
    <row r="39" spans="1:16" s="156" customFormat="1" ht="11.25" x14ac:dyDescent="0.2">
      <c r="A39" s="123"/>
      <c r="B39" s="153"/>
      <c r="C39" s="154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</row>
    <row r="40" spans="1:16" s="156" customFormat="1" ht="11.25" x14ac:dyDescent="0.2">
      <c r="A40" s="66">
        <v>27</v>
      </c>
      <c r="B40" s="67" t="s">
        <v>76</v>
      </c>
      <c r="C40" s="150" t="s">
        <v>17</v>
      </c>
      <c r="D40" s="202">
        <f t="shared" ref="D40:P40" si="5">NotificationT1n-NotificationT1n_1</f>
        <v>0</v>
      </c>
      <c r="E40" s="202">
        <f t="shared" si="5"/>
        <v>0</v>
      </c>
      <c r="F40" s="202">
        <f t="shared" si="5"/>
        <v>0</v>
      </c>
      <c r="G40" s="202">
        <f t="shared" si="5"/>
        <v>0</v>
      </c>
      <c r="H40" s="202">
        <f t="shared" si="5"/>
        <v>0</v>
      </c>
      <c r="I40" s="202">
        <f t="shared" si="5"/>
        <v>0</v>
      </c>
      <c r="J40" s="202">
        <f t="shared" si="5"/>
        <v>0</v>
      </c>
      <c r="K40" s="202">
        <f t="shared" si="5"/>
        <v>0</v>
      </c>
      <c r="L40" s="202">
        <f t="shared" si="5"/>
        <v>11711</v>
      </c>
      <c r="M40" s="202">
        <f t="shared" si="5"/>
        <v>15549</v>
      </c>
      <c r="N40" s="202">
        <f t="shared" si="5"/>
        <v>18974</v>
      </c>
      <c r="O40" s="202">
        <f t="shared" si="5"/>
        <v>17000</v>
      </c>
      <c r="P40" s="202">
        <f t="shared" si="5"/>
        <v>29069</v>
      </c>
    </row>
    <row r="41" spans="1:16" s="156" customFormat="1" ht="11.25" x14ac:dyDescent="0.2">
      <c r="A41" s="123"/>
      <c r="B41" s="153"/>
      <c r="C41" s="154"/>
      <c r="D41" s="207"/>
      <c r="E41" s="207"/>
      <c r="F41" s="207"/>
      <c r="G41" s="207"/>
      <c r="H41" s="141"/>
      <c r="I41" s="141"/>
      <c r="J41" s="141"/>
      <c r="K41" s="141"/>
      <c r="L41" s="141"/>
      <c r="M41" s="141"/>
      <c r="N41" s="141"/>
      <c r="O41" s="141"/>
      <c r="P41" s="141"/>
    </row>
    <row r="42" spans="1:16" s="156" customFormat="1" ht="11.25" x14ac:dyDescent="0.2">
      <c r="A42" s="123">
        <v>28</v>
      </c>
      <c r="B42" s="158" t="s">
        <v>77</v>
      </c>
      <c r="C42" s="159"/>
      <c r="D42" s="141">
        <f>NotificationT1n-NotificationT1n_1</f>
        <v>0</v>
      </c>
      <c r="E42" s="141">
        <f>NotificationT1n-NotificationT1n_1</f>
        <v>0</v>
      </c>
      <c r="F42" s="141">
        <f>NotificationT1n-NotificationT1n_1</f>
        <v>0</v>
      </c>
      <c r="G42" s="141">
        <f>NotificationT1n-NotificationT1n_1</f>
        <v>0</v>
      </c>
      <c r="H42" s="208"/>
      <c r="I42" s="141"/>
      <c r="J42" s="141"/>
      <c r="K42" s="141"/>
      <c r="L42" s="141"/>
      <c r="M42" s="141"/>
      <c r="N42" s="141"/>
      <c r="O42" s="141"/>
      <c r="P42" s="141"/>
    </row>
    <row r="43" spans="1:16" s="156" customFormat="1" ht="11.25" x14ac:dyDescent="0.2">
      <c r="A43" s="123"/>
      <c r="B43" s="160" t="s">
        <v>78</v>
      </c>
      <c r="C43" s="138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</row>
    <row r="44" spans="1:16" s="156" customFormat="1" ht="11.25" x14ac:dyDescent="0.2">
      <c r="A44" s="123"/>
      <c r="B44" s="161"/>
      <c r="C44" s="153"/>
      <c r="D44" s="155"/>
      <c r="E44" s="155"/>
      <c r="F44" s="155"/>
      <c r="G44" s="155"/>
      <c r="H44" s="141"/>
      <c r="I44" s="141"/>
      <c r="J44" s="141"/>
      <c r="K44" s="141"/>
      <c r="L44" s="141"/>
      <c r="M44" s="141"/>
      <c r="N44" s="141"/>
      <c r="O44" s="141"/>
      <c r="P44" s="141"/>
    </row>
    <row r="45" spans="1:16" s="156" customFormat="1" ht="11.25" x14ac:dyDescent="0.2">
      <c r="A45" s="66">
        <v>29</v>
      </c>
      <c r="B45" s="67" t="s">
        <v>41</v>
      </c>
      <c r="C45" s="150" t="s">
        <v>17</v>
      </c>
      <c r="D45" s="155">
        <f>NotificationT1n-NotificationT1n_1</f>
        <v>0</v>
      </c>
      <c r="E45" s="155">
        <f>NotificationT1n-NotificationT1n_1</f>
        <v>0</v>
      </c>
      <c r="F45" s="155">
        <f>NotificationT1n-NotificationT1n_1</f>
        <v>0</v>
      </c>
      <c r="G45" s="155">
        <f>NotificationT1n-NotificationT1n_1</f>
        <v>0</v>
      </c>
      <c r="H45" s="155"/>
      <c r="I45" s="155"/>
      <c r="J45" s="155"/>
      <c r="K45" s="155"/>
      <c r="L45" s="155"/>
      <c r="M45" s="155"/>
      <c r="N45" s="155"/>
      <c r="O45" s="155"/>
      <c r="P45" s="155"/>
    </row>
    <row r="46" spans="1:16" ht="14.25" customHeight="1" x14ac:dyDescent="0.2">
      <c r="A46" s="162"/>
      <c r="B46" s="162"/>
    </row>
    <row r="47" spans="1:16" x14ac:dyDescent="0.2">
      <c r="A47" s="2"/>
      <c r="B47" s="74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2">
      <c r="A48" s="75"/>
      <c r="B48" s="74"/>
      <c r="C48" s="1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x14ac:dyDescent="0.2">
      <c r="A49" s="75"/>
      <c r="B49" s="74"/>
      <c r="C49" s="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x14ac:dyDescent="0.2">
      <c r="A50" s="76"/>
      <c r="B50" s="74"/>
      <c r="C50" s="1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x14ac:dyDescent="0.2">
      <c r="A51" s="76"/>
      <c r="B51" s="74"/>
      <c r="C51" s="1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x14ac:dyDescent="0.2">
      <c r="A52" s="75"/>
      <c r="B52" s="74"/>
      <c r="C52" s="1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 x14ac:dyDescent="0.2">
      <c r="A53" s="75"/>
      <c r="B53" s="74"/>
      <c r="C53" s="1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16" x14ac:dyDescent="0.2">
      <c r="A54" s="77"/>
      <c r="B54" s="78"/>
      <c r="C54" s="78"/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</row>
    <row r="55" spans="1:16" x14ac:dyDescent="0.2">
      <c r="A55" s="77"/>
      <c r="B55" s="78"/>
      <c r="C55" s="78"/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63"/>
      <c r="O55" s="163"/>
      <c r="P55" s="163"/>
    </row>
    <row r="56" spans="1:16" x14ac:dyDescent="0.2">
      <c r="A56" s="154"/>
      <c r="D56" s="164"/>
      <c r="E56" s="164"/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4"/>
    </row>
    <row r="57" spans="1:16" x14ac:dyDescent="0.2">
      <c r="A57" s="154"/>
      <c r="D57" s="164"/>
      <c r="E57" s="164"/>
      <c r="F57" s="164"/>
      <c r="G57" s="164"/>
      <c r="H57" s="164"/>
      <c r="I57" s="164"/>
      <c r="J57" s="164"/>
      <c r="K57" s="164"/>
      <c r="L57" s="164"/>
      <c r="M57" s="164"/>
      <c r="N57" s="164"/>
      <c r="O57" s="164"/>
      <c r="P57" s="164"/>
    </row>
    <row r="58" spans="1:16" x14ac:dyDescent="0.2">
      <c r="A58" s="154"/>
      <c r="D58" s="164"/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4"/>
    </row>
    <row r="59" spans="1:16" x14ac:dyDescent="0.2">
      <c r="A59" s="165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</row>
    <row r="60" spans="1:16" x14ac:dyDescent="0.2">
      <c r="A60" s="165"/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</row>
    <row r="61" spans="1:16" x14ac:dyDescent="0.2">
      <c r="A61" s="154"/>
      <c r="D61" s="164"/>
      <c r="E61" s="164"/>
      <c r="F61" s="164"/>
      <c r="G61" s="164"/>
      <c r="H61" s="164"/>
      <c r="I61" s="164"/>
      <c r="J61" s="164"/>
      <c r="K61" s="164"/>
      <c r="L61" s="164"/>
      <c r="M61" s="164"/>
      <c r="N61" s="164"/>
      <c r="O61" s="164"/>
      <c r="P61" s="164"/>
    </row>
    <row r="62" spans="1:16" x14ac:dyDescent="0.2">
      <c r="A62" s="165"/>
      <c r="D62" s="164"/>
      <c r="E62" s="164"/>
      <c r="F62" s="164"/>
      <c r="G62" s="164"/>
      <c r="H62" s="164"/>
      <c r="I62" s="164"/>
      <c r="J62" s="164"/>
      <c r="K62" s="164"/>
      <c r="L62" s="164"/>
      <c r="M62" s="164"/>
      <c r="N62" s="164"/>
      <c r="O62" s="164"/>
      <c r="P62" s="164"/>
    </row>
  </sheetData>
  <sheetProtection algorithmName="SHA-512" hashValue="leKRuILd620MKVuaqNFL5R2mcxQWPSKnZ/qSgAryQq6fUV8mIJ/tsslBc1aiKNh7yQNV6KvxKG30PfC9I2JifA==" saltValue="huEO0iIe9goCKqLopWj3EQ==" spinCount="100000" sheet="1" objects="1" scenarios="1"/>
  <mergeCells count="1">
    <mergeCell ref="D3:P3"/>
  </mergeCells>
  <printOptions horizontalCentered="1" verticalCentered="1"/>
  <pageMargins left="0.19685039370078741" right="0.19685039370078741" top="0.86614173228346458" bottom="0" header="0" footer="0"/>
  <pageSetup paperSize="9" scale="76" orientation="landscape" r:id="rId1"/>
  <headerFooter alignWithMargins="0">
    <oddFooter>&amp;L&amp;A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view="pageBreakPreview" zoomScaleNormal="100" zoomScaleSheetLayoutView="100" workbookViewId="0"/>
  </sheetViews>
  <sheetFormatPr defaultRowHeight="12.75" x14ac:dyDescent="0.2"/>
  <cols>
    <col min="1" max="1" width="69.7109375" style="122" customWidth="1"/>
    <col min="2" max="5" width="10.140625" style="122" customWidth="1"/>
    <col min="6" max="13" width="6.7109375" style="122" customWidth="1"/>
    <col min="14" max="256" width="9.140625" style="122"/>
    <col min="257" max="257" width="69.7109375" style="122" customWidth="1"/>
    <col min="258" max="261" width="10.140625" style="122" customWidth="1"/>
    <col min="262" max="269" width="6.7109375" style="122" customWidth="1"/>
    <col min="270" max="512" width="9.140625" style="122"/>
    <col min="513" max="513" width="69.7109375" style="122" customWidth="1"/>
    <col min="514" max="517" width="10.140625" style="122" customWidth="1"/>
    <col min="518" max="525" width="6.7109375" style="122" customWidth="1"/>
    <col min="526" max="768" width="9.140625" style="122"/>
    <col min="769" max="769" width="69.7109375" style="122" customWidth="1"/>
    <col min="770" max="773" width="10.140625" style="122" customWidth="1"/>
    <col min="774" max="781" width="6.7109375" style="122" customWidth="1"/>
    <col min="782" max="1024" width="9.140625" style="122"/>
    <col min="1025" max="1025" width="69.7109375" style="122" customWidth="1"/>
    <col min="1026" max="1029" width="10.140625" style="122" customWidth="1"/>
    <col min="1030" max="1037" width="6.7109375" style="122" customWidth="1"/>
    <col min="1038" max="1280" width="9.140625" style="122"/>
    <col min="1281" max="1281" width="69.7109375" style="122" customWidth="1"/>
    <col min="1282" max="1285" width="10.140625" style="122" customWidth="1"/>
    <col min="1286" max="1293" width="6.7109375" style="122" customWidth="1"/>
    <col min="1294" max="1536" width="9.140625" style="122"/>
    <col min="1537" max="1537" width="69.7109375" style="122" customWidth="1"/>
    <col min="1538" max="1541" width="10.140625" style="122" customWidth="1"/>
    <col min="1542" max="1549" width="6.7109375" style="122" customWidth="1"/>
    <col min="1550" max="1792" width="9.140625" style="122"/>
    <col min="1793" max="1793" width="69.7109375" style="122" customWidth="1"/>
    <col min="1794" max="1797" width="10.140625" style="122" customWidth="1"/>
    <col min="1798" max="1805" width="6.7109375" style="122" customWidth="1"/>
    <col min="1806" max="2048" width="9.140625" style="122"/>
    <col min="2049" max="2049" width="69.7109375" style="122" customWidth="1"/>
    <col min="2050" max="2053" width="10.140625" style="122" customWidth="1"/>
    <col min="2054" max="2061" width="6.7109375" style="122" customWidth="1"/>
    <col min="2062" max="2304" width="9.140625" style="122"/>
    <col min="2305" max="2305" width="69.7109375" style="122" customWidth="1"/>
    <col min="2306" max="2309" width="10.140625" style="122" customWidth="1"/>
    <col min="2310" max="2317" width="6.7109375" style="122" customWidth="1"/>
    <col min="2318" max="2560" width="9.140625" style="122"/>
    <col min="2561" max="2561" width="69.7109375" style="122" customWidth="1"/>
    <col min="2562" max="2565" width="10.140625" style="122" customWidth="1"/>
    <col min="2566" max="2573" width="6.7109375" style="122" customWidth="1"/>
    <col min="2574" max="2816" width="9.140625" style="122"/>
    <col min="2817" max="2817" width="69.7109375" style="122" customWidth="1"/>
    <col min="2818" max="2821" width="10.140625" style="122" customWidth="1"/>
    <col min="2822" max="2829" width="6.7109375" style="122" customWidth="1"/>
    <col min="2830" max="3072" width="9.140625" style="122"/>
    <col min="3073" max="3073" width="69.7109375" style="122" customWidth="1"/>
    <col min="3074" max="3077" width="10.140625" style="122" customWidth="1"/>
    <col min="3078" max="3085" width="6.7109375" style="122" customWidth="1"/>
    <col min="3086" max="3328" width="9.140625" style="122"/>
    <col min="3329" max="3329" width="69.7109375" style="122" customWidth="1"/>
    <col min="3330" max="3333" width="10.140625" style="122" customWidth="1"/>
    <col min="3334" max="3341" width="6.7109375" style="122" customWidth="1"/>
    <col min="3342" max="3584" width="9.140625" style="122"/>
    <col min="3585" max="3585" width="69.7109375" style="122" customWidth="1"/>
    <col min="3586" max="3589" width="10.140625" style="122" customWidth="1"/>
    <col min="3590" max="3597" width="6.7109375" style="122" customWidth="1"/>
    <col min="3598" max="3840" width="9.140625" style="122"/>
    <col min="3841" max="3841" width="69.7109375" style="122" customWidth="1"/>
    <col min="3842" max="3845" width="10.140625" style="122" customWidth="1"/>
    <col min="3846" max="3853" width="6.7109375" style="122" customWidth="1"/>
    <col min="3854" max="4096" width="9.140625" style="122"/>
    <col min="4097" max="4097" width="69.7109375" style="122" customWidth="1"/>
    <col min="4098" max="4101" width="10.140625" style="122" customWidth="1"/>
    <col min="4102" max="4109" width="6.7109375" style="122" customWidth="1"/>
    <col min="4110" max="4352" width="9.140625" style="122"/>
    <col min="4353" max="4353" width="69.7109375" style="122" customWidth="1"/>
    <col min="4354" max="4357" width="10.140625" style="122" customWidth="1"/>
    <col min="4358" max="4365" width="6.7109375" style="122" customWidth="1"/>
    <col min="4366" max="4608" width="9.140625" style="122"/>
    <col min="4609" max="4609" width="69.7109375" style="122" customWidth="1"/>
    <col min="4610" max="4613" width="10.140625" style="122" customWidth="1"/>
    <col min="4614" max="4621" width="6.7109375" style="122" customWidth="1"/>
    <col min="4622" max="4864" width="9.140625" style="122"/>
    <col min="4865" max="4865" width="69.7109375" style="122" customWidth="1"/>
    <col min="4866" max="4869" width="10.140625" style="122" customWidth="1"/>
    <col min="4870" max="4877" width="6.7109375" style="122" customWidth="1"/>
    <col min="4878" max="5120" width="9.140625" style="122"/>
    <col min="5121" max="5121" width="69.7109375" style="122" customWidth="1"/>
    <col min="5122" max="5125" width="10.140625" style="122" customWidth="1"/>
    <col min="5126" max="5133" width="6.7109375" style="122" customWidth="1"/>
    <col min="5134" max="5376" width="9.140625" style="122"/>
    <col min="5377" max="5377" width="69.7109375" style="122" customWidth="1"/>
    <col min="5378" max="5381" width="10.140625" style="122" customWidth="1"/>
    <col min="5382" max="5389" width="6.7109375" style="122" customWidth="1"/>
    <col min="5390" max="5632" width="9.140625" style="122"/>
    <col min="5633" max="5633" width="69.7109375" style="122" customWidth="1"/>
    <col min="5634" max="5637" width="10.140625" style="122" customWidth="1"/>
    <col min="5638" max="5645" width="6.7109375" style="122" customWidth="1"/>
    <col min="5646" max="5888" width="9.140625" style="122"/>
    <col min="5889" max="5889" width="69.7109375" style="122" customWidth="1"/>
    <col min="5890" max="5893" width="10.140625" style="122" customWidth="1"/>
    <col min="5894" max="5901" width="6.7109375" style="122" customWidth="1"/>
    <col min="5902" max="6144" width="9.140625" style="122"/>
    <col min="6145" max="6145" width="69.7109375" style="122" customWidth="1"/>
    <col min="6146" max="6149" width="10.140625" style="122" customWidth="1"/>
    <col min="6150" max="6157" width="6.7109375" style="122" customWidth="1"/>
    <col min="6158" max="6400" width="9.140625" style="122"/>
    <col min="6401" max="6401" width="69.7109375" style="122" customWidth="1"/>
    <col min="6402" max="6405" width="10.140625" style="122" customWidth="1"/>
    <col min="6406" max="6413" width="6.7109375" style="122" customWidth="1"/>
    <col min="6414" max="6656" width="9.140625" style="122"/>
    <col min="6657" max="6657" width="69.7109375" style="122" customWidth="1"/>
    <col min="6658" max="6661" width="10.140625" style="122" customWidth="1"/>
    <col min="6662" max="6669" width="6.7109375" style="122" customWidth="1"/>
    <col min="6670" max="6912" width="9.140625" style="122"/>
    <col min="6913" max="6913" width="69.7109375" style="122" customWidth="1"/>
    <col min="6914" max="6917" width="10.140625" style="122" customWidth="1"/>
    <col min="6918" max="6925" width="6.7109375" style="122" customWidth="1"/>
    <col min="6926" max="7168" width="9.140625" style="122"/>
    <col min="7169" max="7169" width="69.7109375" style="122" customWidth="1"/>
    <col min="7170" max="7173" width="10.140625" style="122" customWidth="1"/>
    <col min="7174" max="7181" width="6.7109375" style="122" customWidth="1"/>
    <col min="7182" max="7424" width="9.140625" style="122"/>
    <col min="7425" max="7425" width="69.7109375" style="122" customWidth="1"/>
    <col min="7426" max="7429" width="10.140625" style="122" customWidth="1"/>
    <col min="7430" max="7437" width="6.7109375" style="122" customWidth="1"/>
    <col min="7438" max="7680" width="9.140625" style="122"/>
    <col min="7681" max="7681" width="69.7109375" style="122" customWidth="1"/>
    <col min="7682" max="7685" width="10.140625" style="122" customWidth="1"/>
    <col min="7686" max="7693" width="6.7109375" style="122" customWidth="1"/>
    <col min="7694" max="7936" width="9.140625" style="122"/>
    <col min="7937" max="7937" width="69.7109375" style="122" customWidth="1"/>
    <col min="7938" max="7941" width="10.140625" style="122" customWidth="1"/>
    <col min="7942" max="7949" width="6.7109375" style="122" customWidth="1"/>
    <col min="7950" max="8192" width="9.140625" style="122"/>
    <col min="8193" max="8193" width="69.7109375" style="122" customWidth="1"/>
    <col min="8194" max="8197" width="10.140625" style="122" customWidth="1"/>
    <col min="8198" max="8205" width="6.7109375" style="122" customWidth="1"/>
    <col min="8206" max="8448" width="9.140625" style="122"/>
    <col min="8449" max="8449" width="69.7109375" style="122" customWidth="1"/>
    <col min="8450" max="8453" width="10.140625" style="122" customWidth="1"/>
    <col min="8454" max="8461" width="6.7109375" style="122" customWidth="1"/>
    <col min="8462" max="8704" width="9.140625" style="122"/>
    <col min="8705" max="8705" width="69.7109375" style="122" customWidth="1"/>
    <col min="8706" max="8709" width="10.140625" style="122" customWidth="1"/>
    <col min="8710" max="8717" width="6.7109375" style="122" customWidth="1"/>
    <col min="8718" max="8960" width="9.140625" style="122"/>
    <col min="8961" max="8961" width="69.7109375" style="122" customWidth="1"/>
    <col min="8962" max="8965" width="10.140625" style="122" customWidth="1"/>
    <col min="8966" max="8973" width="6.7109375" style="122" customWidth="1"/>
    <col min="8974" max="9216" width="9.140625" style="122"/>
    <col min="9217" max="9217" width="69.7109375" style="122" customWidth="1"/>
    <col min="9218" max="9221" width="10.140625" style="122" customWidth="1"/>
    <col min="9222" max="9229" width="6.7109375" style="122" customWidth="1"/>
    <col min="9230" max="9472" width="9.140625" style="122"/>
    <col min="9473" max="9473" width="69.7109375" style="122" customWidth="1"/>
    <col min="9474" max="9477" width="10.140625" style="122" customWidth="1"/>
    <col min="9478" max="9485" width="6.7109375" style="122" customWidth="1"/>
    <col min="9486" max="9728" width="9.140625" style="122"/>
    <col min="9729" max="9729" width="69.7109375" style="122" customWidth="1"/>
    <col min="9730" max="9733" width="10.140625" style="122" customWidth="1"/>
    <col min="9734" max="9741" width="6.7109375" style="122" customWidth="1"/>
    <col min="9742" max="9984" width="9.140625" style="122"/>
    <col min="9985" max="9985" width="69.7109375" style="122" customWidth="1"/>
    <col min="9986" max="9989" width="10.140625" style="122" customWidth="1"/>
    <col min="9990" max="9997" width="6.7109375" style="122" customWidth="1"/>
    <col min="9998" max="10240" width="9.140625" style="122"/>
    <col min="10241" max="10241" width="69.7109375" style="122" customWidth="1"/>
    <col min="10242" max="10245" width="10.140625" style="122" customWidth="1"/>
    <col min="10246" max="10253" width="6.7109375" style="122" customWidth="1"/>
    <col min="10254" max="10496" width="9.140625" style="122"/>
    <col min="10497" max="10497" width="69.7109375" style="122" customWidth="1"/>
    <col min="10498" max="10501" width="10.140625" style="122" customWidth="1"/>
    <col min="10502" max="10509" width="6.7109375" style="122" customWidth="1"/>
    <col min="10510" max="10752" width="9.140625" style="122"/>
    <col min="10753" max="10753" width="69.7109375" style="122" customWidth="1"/>
    <col min="10754" max="10757" width="10.140625" style="122" customWidth="1"/>
    <col min="10758" max="10765" width="6.7109375" style="122" customWidth="1"/>
    <col min="10766" max="11008" width="9.140625" style="122"/>
    <col min="11009" max="11009" width="69.7109375" style="122" customWidth="1"/>
    <col min="11010" max="11013" width="10.140625" style="122" customWidth="1"/>
    <col min="11014" max="11021" width="6.7109375" style="122" customWidth="1"/>
    <col min="11022" max="11264" width="9.140625" style="122"/>
    <col min="11265" max="11265" width="69.7109375" style="122" customWidth="1"/>
    <col min="11266" max="11269" width="10.140625" style="122" customWidth="1"/>
    <col min="11270" max="11277" width="6.7109375" style="122" customWidth="1"/>
    <col min="11278" max="11520" width="9.140625" style="122"/>
    <col min="11521" max="11521" width="69.7109375" style="122" customWidth="1"/>
    <col min="11522" max="11525" width="10.140625" style="122" customWidth="1"/>
    <col min="11526" max="11533" width="6.7109375" style="122" customWidth="1"/>
    <col min="11534" max="11776" width="9.140625" style="122"/>
    <col min="11777" max="11777" width="69.7109375" style="122" customWidth="1"/>
    <col min="11778" max="11781" width="10.140625" style="122" customWidth="1"/>
    <col min="11782" max="11789" width="6.7109375" style="122" customWidth="1"/>
    <col min="11790" max="12032" width="9.140625" style="122"/>
    <col min="12033" max="12033" width="69.7109375" style="122" customWidth="1"/>
    <col min="12034" max="12037" width="10.140625" style="122" customWidth="1"/>
    <col min="12038" max="12045" width="6.7109375" style="122" customWidth="1"/>
    <col min="12046" max="12288" width="9.140625" style="122"/>
    <col min="12289" max="12289" width="69.7109375" style="122" customWidth="1"/>
    <col min="12290" max="12293" width="10.140625" style="122" customWidth="1"/>
    <col min="12294" max="12301" width="6.7109375" style="122" customWidth="1"/>
    <col min="12302" max="12544" width="9.140625" style="122"/>
    <col min="12545" max="12545" width="69.7109375" style="122" customWidth="1"/>
    <col min="12546" max="12549" width="10.140625" style="122" customWidth="1"/>
    <col min="12550" max="12557" width="6.7109375" style="122" customWidth="1"/>
    <col min="12558" max="12800" width="9.140625" style="122"/>
    <col min="12801" max="12801" width="69.7109375" style="122" customWidth="1"/>
    <col min="12802" max="12805" width="10.140625" style="122" customWidth="1"/>
    <col min="12806" max="12813" width="6.7109375" style="122" customWidth="1"/>
    <col min="12814" max="13056" width="9.140625" style="122"/>
    <col min="13057" max="13057" width="69.7109375" style="122" customWidth="1"/>
    <col min="13058" max="13061" width="10.140625" style="122" customWidth="1"/>
    <col min="13062" max="13069" width="6.7109375" style="122" customWidth="1"/>
    <col min="13070" max="13312" width="9.140625" style="122"/>
    <col min="13313" max="13313" width="69.7109375" style="122" customWidth="1"/>
    <col min="13314" max="13317" width="10.140625" style="122" customWidth="1"/>
    <col min="13318" max="13325" width="6.7109375" style="122" customWidth="1"/>
    <col min="13326" max="13568" width="9.140625" style="122"/>
    <col min="13569" max="13569" width="69.7109375" style="122" customWidth="1"/>
    <col min="13570" max="13573" width="10.140625" style="122" customWidth="1"/>
    <col min="13574" max="13581" width="6.7109375" style="122" customWidth="1"/>
    <col min="13582" max="13824" width="9.140625" style="122"/>
    <col min="13825" max="13825" width="69.7109375" style="122" customWidth="1"/>
    <col min="13826" max="13829" width="10.140625" style="122" customWidth="1"/>
    <col min="13830" max="13837" width="6.7109375" style="122" customWidth="1"/>
    <col min="13838" max="14080" width="9.140625" style="122"/>
    <col min="14081" max="14081" width="69.7109375" style="122" customWidth="1"/>
    <col min="14082" max="14085" width="10.140625" style="122" customWidth="1"/>
    <col min="14086" max="14093" width="6.7109375" style="122" customWidth="1"/>
    <col min="14094" max="14336" width="9.140625" style="122"/>
    <col min="14337" max="14337" width="69.7109375" style="122" customWidth="1"/>
    <col min="14338" max="14341" width="10.140625" style="122" customWidth="1"/>
    <col min="14342" max="14349" width="6.7109375" style="122" customWidth="1"/>
    <col min="14350" max="14592" width="9.140625" style="122"/>
    <col min="14593" max="14593" width="69.7109375" style="122" customWidth="1"/>
    <col min="14594" max="14597" width="10.140625" style="122" customWidth="1"/>
    <col min="14598" max="14605" width="6.7109375" style="122" customWidth="1"/>
    <col min="14606" max="14848" width="9.140625" style="122"/>
    <col min="14849" max="14849" width="69.7109375" style="122" customWidth="1"/>
    <col min="14850" max="14853" width="10.140625" style="122" customWidth="1"/>
    <col min="14854" max="14861" width="6.7109375" style="122" customWidth="1"/>
    <col min="14862" max="15104" width="9.140625" style="122"/>
    <col min="15105" max="15105" width="69.7109375" style="122" customWidth="1"/>
    <col min="15106" max="15109" width="10.140625" style="122" customWidth="1"/>
    <col min="15110" max="15117" width="6.7109375" style="122" customWidth="1"/>
    <col min="15118" max="15360" width="9.140625" style="122"/>
    <col min="15361" max="15361" width="69.7109375" style="122" customWidth="1"/>
    <col min="15362" max="15365" width="10.140625" style="122" customWidth="1"/>
    <col min="15366" max="15373" width="6.7109375" style="122" customWidth="1"/>
    <col min="15374" max="15616" width="9.140625" style="122"/>
    <col min="15617" max="15617" width="69.7109375" style="122" customWidth="1"/>
    <col min="15618" max="15621" width="10.140625" style="122" customWidth="1"/>
    <col min="15622" max="15629" width="6.7109375" style="122" customWidth="1"/>
    <col min="15630" max="15872" width="9.140625" style="122"/>
    <col min="15873" max="15873" width="69.7109375" style="122" customWidth="1"/>
    <col min="15874" max="15877" width="10.140625" style="122" customWidth="1"/>
    <col min="15878" max="15885" width="6.7109375" style="122" customWidth="1"/>
    <col min="15886" max="16128" width="9.140625" style="122"/>
    <col min="16129" max="16129" width="69.7109375" style="122" customWidth="1"/>
    <col min="16130" max="16133" width="10.140625" style="122" customWidth="1"/>
    <col min="16134" max="16141" width="6.7109375" style="122" customWidth="1"/>
    <col min="16142" max="16384" width="9.140625" style="122"/>
  </cols>
  <sheetData>
    <row r="1" spans="1:5" ht="15.75" customHeight="1" x14ac:dyDescent="0.25">
      <c r="A1" s="166" t="s">
        <v>103</v>
      </c>
      <c r="B1" s="117"/>
      <c r="C1" s="120"/>
      <c r="D1" s="119" t="str">
        <f>'R1 - 2024 (NL)'!H1</f>
        <v>NETHERLANDS</v>
      </c>
      <c r="E1" s="121"/>
    </row>
    <row r="2" spans="1:5" ht="14.25" customHeight="1" x14ac:dyDescent="0.2">
      <c r="A2" s="167" t="s">
        <v>99</v>
      </c>
      <c r="B2" s="126"/>
      <c r="C2" s="129"/>
      <c r="D2" s="128" t="str">
        <f>'R1 - 2024 (NL)'!H2</f>
        <v>million EUR</v>
      </c>
      <c r="E2" s="130"/>
    </row>
    <row r="3" spans="1:5" ht="12" customHeight="1" x14ac:dyDescent="0.2">
      <c r="A3" s="168" t="s">
        <v>80</v>
      </c>
      <c r="B3" s="229" t="s">
        <v>98</v>
      </c>
      <c r="C3" s="230"/>
      <c r="D3" s="230"/>
      <c r="E3" s="231"/>
    </row>
    <row r="4" spans="1:5" ht="12" customHeight="1" x14ac:dyDescent="0.2">
      <c r="A4" s="169" t="s">
        <v>105</v>
      </c>
      <c r="B4" s="206">
        <v>2010</v>
      </c>
      <c r="C4" s="206">
        <v>2011</v>
      </c>
      <c r="D4" s="206">
        <v>2012</v>
      </c>
      <c r="E4" s="206">
        <v>2013</v>
      </c>
    </row>
    <row r="5" spans="1:5" ht="22.5" x14ac:dyDescent="0.2">
      <c r="A5" s="203" t="s">
        <v>52</v>
      </c>
      <c r="B5" s="172">
        <f t="shared" ref="B5:E21" si="0">NotificationT2n-NotificationT2n_1</f>
        <v>0</v>
      </c>
      <c r="C5" s="172">
        <f t="shared" si="0"/>
        <v>0</v>
      </c>
      <c r="D5" s="172">
        <f t="shared" si="0"/>
        <v>0</v>
      </c>
      <c r="E5" s="172">
        <f t="shared" si="0"/>
        <v>0</v>
      </c>
    </row>
    <row r="6" spans="1:5" x14ac:dyDescent="0.2">
      <c r="A6" s="123" t="s">
        <v>53</v>
      </c>
      <c r="B6" s="157"/>
      <c r="C6" s="157"/>
      <c r="D6" s="157"/>
      <c r="E6" s="157"/>
    </row>
    <row r="7" spans="1:5" x14ac:dyDescent="0.2">
      <c r="A7" s="123"/>
      <c r="B7" s="157"/>
      <c r="C7" s="157"/>
      <c r="D7" s="157"/>
      <c r="E7" s="157"/>
    </row>
    <row r="8" spans="1:5" ht="11.45" customHeight="1" x14ac:dyDescent="0.2">
      <c r="A8" s="123" t="s">
        <v>54</v>
      </c>
      <c r="B8" s="157"/>
      <c r="C8" s="157"/>
      <c r="D8" s="157"/>
      <c r="E8" s="157"/>
    </row>
    <row r="9" spans="1:5" ht="11.45" customHeight="1" x14ac:dyDescent="0.2">
      <c r="A9" s="204" t="s">
        <v>55</v>
      </c>
      <c r="B9" s="157">
        <f t="shared" si="0"/>
        <v>0</v>
      </c>
      <c r="C9" s="157">
        <f t="shared" si="0"/>
        <v>0</v>
      </c>
      <c r="D9" s="157">
        <f t="shared" si="0"/>
        <v>0</v>
      </c>
      <c r="E9" s="157">
        <f t="shared" si="0"/>
        <v>0</v>
      </c>
    </row>
    <row r="10" spans="1:5" ht="11.45" customHeight="1" x14ac:dyDescent="0.2">
      <c r="A10" s="204" t="s">
        <v>56</v>
      </c>
      <c r="B10" s="157">
        <f t="shared" si="0"/>
        <v>0</v>
      </c>
      <c r="C10" s="157">
        <f t="shared" si="0"/>
        <v>0</v>
      </c>
      <c r="D10" s="157">
        <f t="shared" si="0"/>
        <v>0</v>
      </c>
      <c r="E10" s="157">
        <f t="shared" si="0"/>
        <v>0</v>
      </c>
    </row>
    <row r="11" spans="1:5" ht="11.45" customHeight="1" x14ac:dyDescent="0.2">
      <c r="A11" s="204" t="s">
        <v>83</v>
      </c>
      <c r="B11" s="157">
        <f t="shared" si="0"/>
        <v>0</v>
      </c>
      <c r="C11" s="157">
        <f t="shared" si="0"/>
        <v>0</v>
      </c>
      <c r="D11" s="157">
        <f t="shared" si="0"/>
        <v>0</v>
      </c>
      <c r="E11" s="157">
        <f t="shared" si="0"/>
        <v>0</v>
      </c>
    </row>
    <row r="12" spans="1:5" ht="11.45" customHeight="1" x14ac:dyDescent="0.2">
      <c r="A12" s="204" t="s">
        <v>57</v>
      </c>
      <c r="B12" s="157">
        <f t="shared" si="0"/>
        <v>0</v>
      </c>
      <c r="C12" s="157">
        <f t="shared" si="0"/>
        <v>0</v>
      </c>
      <c r="D12" s="157">
        <f t="shared" si="0"/>
        <v>0</v>
      </c>
      <c r="E12" s="157">
        <f t="shared" si="0"/>
        <v>0</v>
      </c>
    </row>
    <row r="13" spans="1:5" ht="11.45" customHeight="1" x14ac:dyDescent="0.2">
      <c r="A13" s="204" t="s">
        <v>58</v>
      </c>
      <c r="B13" s="157">
        <f t="shared" si="0"/>
        <v>0</v>
      </c>
      <c r="C13" s="157">
        <f t="shared" si="0"/>
        <v>0</v>
      </c>
      <c r="D13" s="157">
        <f t="shared" si="0"/>
        <v>0</v>
      </c>
      <c r="E13" s="157">
        <f t="shared" si="0"/>
        <v>0</v>
      </c>
    </row>
    <row r="14" spans="1:5" ht="11.45" customHeight="1" x14ac:dyDescent="0.2">
      <c r="A14" s="204" t="s">
        <v>59</v>
      </c>
      <c r="B14" s="157">
        <f t="shared" si="0"/>
        <v>0</v>
      </c>
      <c r="C14" s="157">
        <f t="shared" si="0"/>
        <v>0</v>
      </c>
      <c r="D14" s="157">
        <f t="shared" si="0"/>
        <v>0</v>
      </c>
      <c r="E14" s="157">
        <f t="shared" si="0"/>
        <v>0</v>
      </c>
    </row>
    <row r="15" spans="1:5" ht="11.45" customHeight="1" x14ac:dyDescent="0.2">
      <c r="A15" s="204" t="s">
        <v>60</v>
      </c>
      <c r="B15" s="157">
        <f t="shared" si="0"/>
        <v>0</v>
      </c>
      <c r="C15" s="157">
        <f t="shared" si="0"/>
        <v>0</v>
      </c>
      <c r="D15" s="157">
        <f t="shared" si="0"/>
        <v>0</v>
      </c>
      <c r="E15" s="157">
        <f t="shared" si="0"/>
        <v>0</v>
      </c>
    </row>
    <row r="16" spans="1:5" ht="11.45" customHeight="1" x14ac:dyDescent="0.2">
      <c r="A16" s="204" t="s">
        <v>61</v>
      </c>
      <c r="B16" s="157">
        <f t="shared" si="0"/>
        <v>0</v>
      </c>
      <c r="C16" s="157">
        <f t="shared" si="0"/>
        <v>0</v>
      </c>
      <c r="D16" s="157">
        <f t="shared" si="0"/>
        <v>0</v>
      </c>
      <c r="E16" s="157">
        <f t="shared" si="0"/>
        <v>0</v>
      </c>
    </row>
    <row r="17" spans="1:5" ht="11.45" customHeight="1" x14ac:dyDescent="0.2">
      <c r="A17" s="204" t="s">
        <v>62</v>
      </c>
      <c r="B17" s="157">
        <f t="shared" si="0"/>
        <v>0</v>
      </c>
      <c r="C17" s="157">
        <f t="shared" si="0"/>
        <v>0</v>
      </c>
      <c r="D17" s="157">
        <f t="shared" si="0"/>
        <v>0</v>
      </c>
      <c r="E17" s="157">
        <f t="shared" si="0"/>
        <v>0</v>
      </c>
    </row>
    <row r="18" spans="1:5" ht="11.45" customHeight="1" x14ac:dyDescent="0.2">
      <c r="A18" s="204" t="s">
        <v>63</v>
      </c>
      <c r="B18" s="157">
        <f t="shared" si="0"/>
        <v>0</v>
      </c>
      <c r="C18" s="157">
        <f t="shared" si="0"/>
        <v>0</v>
      </c>
      <c r="D18" s="157">
        <f t="shared" si="0"/>
        <v>0</v>
      </c>
      <c r="E18" s="157">
        <f t="shared" si="0"/>
        <v>0</v>
      </c>
    </row>
    <row r="19" spans="1:5" ht="11.45" customHeight="1" x14ac:dyDescent="0.2">
      <c r="A19" s="204" t="s">
        <v>64</v>
      </c>
      <c r="B19" s="157">
        <f t="shared" si="0"/>
        <v>0</v>
      </c>
      <c r="C19" s="157">
        <f t="shared" si="0"/>
        <v>0</v>
      </c>
      <c r="D19" s="157">
        <f t="shared" si="0"/>
        <v>0</v>
      </c>
      <c r="E19" s="157">
        <f t="shared" si="0"/>
        <v>0</v>
      </c>
    </row>
    <row r="20" spans="1:5" ht="11.45" customHeight="1" x14ac:dyDescent="0.2">
      <c r="A20" s="204" t="s">
        <v>65</v>
      </c>
      <c r="B20" s="157">
        <f t="shared" si="0"/>
        <v>0</v>
      </c>
      <c r="C20" s="157">
        <f t="shared" si="0"/>
        <v>0</v>
      </c>
      <c r="D20" s="157">
        <f t="shared" si="0"/>
        <v>0</v>
      </c>
      <c r="E20" s="157">
        <f t="shared" si="0"/>
        <v>0</v>
      </c>
    </row>
    <row r="21" spans="1:5" ht="11.45" customHeight="1" x14ac:dyDescent="0.2">
      <c r="A21" s="204" t="s">
        <v>66</v>
      </c>
      <c r="B21" s="157">
        <f t="shared" si="0"/>
        <v>0</v>
      </c>
      <c r="C21" s="157">
        <f t="shared" si="0"/>
        <v>0</v>
      </c>
      <c r="D21" s="157">
        <f t="shared" si="0"/>
        <v>0</v>
      </c>
      <c r="E21" s="157">
        <f t="shared" si="0"/>
        <v>0</v>
      </c>
    </row>
    <row r="22" spans="1:5" ht="11.45" customHeight="1" x14ac:dyDescent="0.2">
      <c r="A22" s="205"/>
      <c r="B22" s="144"/>
      <c r="C22" s="144"/>
      <c r="D22" s="144"/>
      <c r="E22" s="144"/>
    </row>
    <row r="23" spans="1:5" ht="13.5" customHeight="1" x14ac:dyDescent="0.2">
      <c r="A23" s="175" t="s">
        <v>67</v>
      </c>
      <c r="B23" s="176"/>
      <c r="C23" s="176"/>
      <c r="D23" s="176"/>
      <c r="E23" s="177"/>
    </row>
    <row r="24" spans="1:5" ht="12.75" customHeight="1" x14ac:dyDescent="0.2">
      <c r="A24" s="162"/>
    </row>
    <row r="25" spans="1:5" ht="10.5" customHeight="1" x14ac:dyDescent="0.2">
      <c r="A25" s="156"/>
    </row>
    <row r="26" spans="1:5" ht="9.75" customHeight="1" x14ac:dyDescent="0.2">
      <c r="A26" s="156"/>
    </row>
    <row r="27" spans="1:5" x14ac:dyDescent="0.2">
      <c r="A27" s="32"/>
      <c r="B27" s="1"/>
    </row>
    <row r="28" spans="1:5" x14ac:dyDescent="0.2">
      <c r="A28" s="3"/>
      <c r="B28" s="4"/>
      <c r="C28" s="4"/>
      <c r="D28" s="4"/>
      <c r="E28" s="4"/>
    </row>
    <row r="29" spans="1:5" x14ac:dyDescent="0.2">
      <c r="A29" s="154"/>
      <c r="B29" s="164"/>
      <c r="C29" s="164"/>
      <c r="D29" s="164"/>
      <c r="E29" s="164"/>
    </row>
  </sheetData>
  <sheetProtection algorithmName="SHA-512" hashValue="3A1pgdAfYJOE7M9aHnBjjDJIutqYdOQRVNPOHRZVcjxMGPJai6Vve3omnCoFNREfq8T4rp9DSObyOCyP2zDtZQ==" saltValue="M8BtjrHv4cYTxHcNiETWrw==" spinCount="100000" sheet="1" objects="1" scenarios="1"/>
  <mergeCells count="1">
    <mergeCell ref="B3:E3"/>
  </mergeCells>
  <printOptions horizontalCentered="1" verticalCentered="1"/>
  <pageMargins left="0.19685039370078741" right="0.19685039370078741" top="0.86614173228346458" bottom="0" header="0" footer="0"/>
  <pageSetup scale="90" orientation="landscape" r:id="rId1"/>
  <headerFooter alignWithMargins="0">
    <oddFooter>&amp;L&amp;A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6</vt:i4>
      </vt:variant>
    </vt:vector>
  </HeadingPairs>
  <TitlesOfParts>
    <vt:vector size="13" baseType="lpstr">
      <vt:lpstr>1 - 2024 (NL)</vt:lpstr>
      <vt:lpstr>2 - 2024 (NL)</vt:lpstr>
      <vt:lpstr>3 - 2024 (NL)</vt:lpstr>
      <vt:lpstr>1 - 2023 (NL)</vt:lpstr>
      <vt:lpstr>2 - 2023 (NL)</vt:lpstr>
      <vt:lpstr>R1 - 2024 (NL)</vt:lpstr>
      <vt:lpstr>R2 - 2024 (NL) </vt:lpstr>
      <vt:lpstr>'1 - 2023 (NL)'!Afdrukbereik</vt:lpstr>
      <vt:lpstr>'R2 - 2024 (NL) '!Afdrukbereik</vt:lpstr>
      <vt:lpstr>NotificationT1n</vt:lpstr>
      <vt:lpstr>NotificationT1n_1</vt:lpstr>
      <vt:lpstr>NotificationT2n</vt:lpstr>
      <vt:lpstr>NotificationT2n_1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Tomas.DUCHON@ec.europa.eu</dc:creator>
  <cp:lastModifiedBy>Bergen, D.A. van den (Dirk)</cp:lastModifiedBy>
  <cp:lastPrinted>2017-03-15T20:10:20Z</cp:lastPrinted>
  <dcterms:created xsi:type="dcterms:W3CDTF">2003-06-02T13:27:00Z</dcterms:created>
  <dcterms:modified xsi:type="dcterms:W3CDTF">2024-07-19T11:37:42Z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2024-04-26T07:41:48Z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be284ad6-ae08-4262-b149-2c923e601993</vt:lpwstr>
  </property>
  <property fmtid="{D5CDD505-2E9C-101B-9397-08002B2CF9AE}" pid="8" name="MSIP_Label_6bd9ddd1-4d20-43f6-abfa-fc3c07406f94_ContentBits">
    <vt:lpwstr>0</vt:lpwstr>
  </property>
</Properties>
</file>